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hidePivotFieldList="1"/>
  <mc:AlternateContent xmlns:mc="http://schemas.openxmlformats.org/markup-compatibility/2006">
    <mc:Choice Requires="x15">
      <x15ac:absPath xmlns:x15ac="http://schemas.microsoft.com/office/spreadsheetml/2010/11/ac" url="https://d.docs.live.net/ce4841558f9d7ade/Área de Trabalho/"/>
    </mc:Choice>
  </mc:AlternateContent>
  <xr:revisionPtr revIDLastSave="0" documentId="14_{AC05C345-DF88-4AB7-95DA-B46A02995AD3}" xr6:coauthVersionLast="47" xr6:coauthVersionMax="47" xr10:uidLastSave="{00000000-0000-0000-0000-000000000000}"/>
  <bookViews>
    <workbookView xWindow="-120" yWindow="-120" windowWidth="38640" windowHeight="15720" tabRatio="685" xr2:uid="{00000000-000D-0000-FFFF-FFFF00000000}"/>
  </bookViews>
  <sheets>
    <sheet name="Relatório de orçamento mensal" sheetId="4" r:id="rId1"/>
    <sheet name="Despesas mensais" sheetId="1" r:id="rId2"/>
    <sheet name="Dados adicionais" sheetId="5" r:id="rId3"/>
  </sheets>
  <definedNames>
    <definedName name="CategoriaDeOrçamento">PesquisaDeCategoriaDeOrçamento[Pesquisa de orçamento de categoria]</definedName>
    <definedName name="SegmentaçãodeDados_Categoria">#N/A</definedName>
    <definedName name="_xlnm.Print_Titles" localSheetId="1">'Despesas mensais'!$2:$2</definedName>
    <definedName name="_xlnm.Print_Titles" localSheetId="0">'Relatório de orçamento mensal'!$K:$K,'Relatório de orçamento mensal'!$13:$13</definedName>
  </definedNames>
  <calcPr calcId="191029"/>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4" l="1"/>
  <c r="G6" i="4"/>
  <c r="G8" i="4" s="1"/>
  <c r="G47" i="1"/>
  <c r="F47" i="1"/>
  <c r="G11" i="4"/>
  <c r="H3" i="1"/>
  <c r="I3" i="1"/>
  <c r="H5" i="1"/>
  <c r="I5" i="1"/>
  <c r="H6" i="1"/>
  <c r="I6" i="1"/>
  <c r="H4" i="1"/>
  <c r="I4" i="1"/>
  <c r="H19" i="1"/>
  <c r="I19" i="1"/>
  <c r="H20" i="1"/>
  <c r="H16" i="1"/>
  <c r="H17" i="1"/>
  <c r="H18" i="1"/>
  <c r="H41" i="1"/>
  <c r="H7" i="1"/>
  <c r="H36" i="1"/>
  <c r="H37" i="1"/>
  <c r="H38" i="1"/>
  <c r="H14" i="1"/>
  <c r="H42" i="1"/>
  <c r="H21" i="1"/>
  <c r="H46" i="1"/>
  <c r="H22" i="1"/>
  <c r="H15" i="1"/>
  <c r="H43" i="1"/>
  <c r="H33" i="1"/>
  <c r="H44" i="1"/>
  <c r="H34" i="1"/>
  <c r="H23" i="1"/>
  <c r="H35" i="1"/>
  <c r="H8" i="1"/>
  <c r="H24" i="1"/>
  <c r="H45" i="1"/>
  <c r="H25" i="1"/>
  <c r="H9" i="1"/>
  <c r="H10" i="1"/>
  <c r="H26" i="1"/>
  <c r="H27" i="1"/>
  <c r="H39" i="1"/>
  <c r="H28" i="1"/>
  <c r="H29" i="1"/>
  <c r="H11" i="1"/>
  <c r="H40" i="1"/>
  <c r="H30" i="1"/>
  <c r="H12" i="1"/>
  <c r="H13" i="1"/>
  <c r="H31" i="1"/>
  <c r="H32" i="1"/>
  <c r="I20" i="1"/>
  <c r="I16" i="1"/>
  <c r="I17" i="1"/>
  <c r="I18" i="1"/>
  <c r="I41" i="1"/>
  <c r="I7" i="1"/>
  <c r="I36" i="1"/>
  <c r="I37" i="1"/>
  <c r="I38" i="1"/>
  <c r="I14" i="1"/>
  <c r="I42" i="1"/>
  <c r="I21" i="1"/>
  <c r="I46" i="1"/>
  <c r="I22" i="1"/>
  <c r="I15" i="1"/>
  <c r="I43" i="1"/>
  <c r="I33" i="1"/>
  <c r="I44" i="1"/>
  <c r="I34" i="1"/>
  <c r="I23" i="1"/>
  <c r="I35" i="1"/>
  <c r="I8" i="1"/>
  <c r="I24" i="1"/>
  <c r="I45" i="1"/>
  <c r="I25" i="1"/>
  <c r="I9" i="1"/>
  <c r="I10" i="1"/>
  <c r="I26" i="1"/>
  <c r="I27" i="1"/>
  <c r="I39" i="1"/>
  <c r="I28" i="1"/>
  <c r="I29" i="1"/>
  <c r="I11" i="1"/>
  <c r="I40" i="1"/>
  <c r="I30" i="1"/>
  <c r="I12" i="1"/>
  <c r="I13" i="1"/>
  <c r="I31" i="1"/>
  <c r="I32" i="1"/>
  <c r="D20" i="4"/>
  <c r="G3" i="4" s="1"/>
  <c r="D14" i="4"/>
  <c r="G4" i="4" s="1"/>
  <c r="G7" i="4" s="1"/>
  <c r="G5" i="4" l="1"/>
  <c r="H47" i="1"/>
</calcChain>
</file>

<file path=xl/sharedStrings.xml><?xml version="1.0" encoding="utf-8"?>
<sst xmlns="http://schemas.openxmlformats.org/spreadsheetml/2006/main" count="273" uniqueCount="105">
  <si>
    <t>Visão Geral do Orçamento</t>
  </si>
  <si>
    <t>Saldo</t>
  </si>
  <si>
    <t>Saldo Previsto</t>
  </si>
  <si>
    <t xml:space="preserve">Saldo Real </t>
  </si>
  <si>
    <t>Diferença</t>
  </si>
  <si>
    <t>Receita</t>
  </si>
  <si>
    <t>REAL</t>
  </si>
  <si>
    <t>PROJETADO</t>
  </si>
  <si>
    <t>Gráfico de pizza, mostrando a porcentagem de despesas por categoria está nessa célula.</t>
  </si>
  <si>
    <t>(Projetado menos as despesas)</t>
  </si>
  <si>
    <t>(Real menos as despesas)</t>
  </si>
  <si>
    <t>(Real menos previsto)</t>
  </si>
  <si>
    <t>Renda 1</t>
  </si>
  <si>
    <t>Renda 2</t>
  </si>
  <si>
    <t>Renda extra</t>
  </si>
  <si>
    <t>Total de Renda</t>
  </si>
  <si>
    <t>Despesas mensais</t>
  </si>
  <si>
    <t>Despesas</t>
  </si>
  <si>
    <t>Resumo do orçamento</t>
  </si>
  <si>
    <t>A segmentação de dados de categoria para filtrar a tabela dinâmica abaixo por categoria selecionada está nessa célula.</t>
  </si>
  <si>
    <r>
      <t xml:space="preserve">Selecione a tabela dinâmica abaixo e selecione </t>
    </r>
    <r>
      <rPr>
        <b/>
        <i/>
        <sz val="10"/>
        <color theme="1"/>
        <rFont val="Franklin Gothic Book"/>
        <family val="2"/>
        <scheme val="minor"/>
      </rPr>
      <t>atualizar</t>
    </r>
    <r>
      <rPr>
        <sz val="10"/>
        <color theme="1"/>
        <rFont val="Franklin Gothic Book"/>
        <family val="2"/>
        <scheme val="minor"/>
      </rPr>
      <t xml:space="preserve"> </t>
    </r>
    <r>
      <rPr>
        <i/>
        <sz val="10"/>
        <color theme="1"/>
        <rFont val="Franklin Gothic Book"/>
        <family val="2"/>
        <scheme val="minor"/>
      </rPr>
      <t xml:space="preserve"> na guia analisar para atualizar.</t>
    </r>
  </si>
  <si>
    <t>A imagem está nesta célula.</t>
  </si>
  <si>
    <t>Categoria</t>
  </si>
  <si>
    <t>Alimentação</t>
  </si>
  <si>
    <t>Moradia</t>
  </si>
  <si>
    <t>Cuidados pessoais</t>
  </si>
  <si>
    <t>Transporte</t>
  </si>
  <si>
    <t>Total Geral</t>
  </si>
  <si>
    <t xml:space="preserve">Custo previsto </t>
  </si>
  <si>
    <t>Pé trigo único de cores verde está nessa célula.</t>
  </si>
  <si>
    <t xml:space="preserve">Custo Real </t>
  </si>
  <si>
    <t xml:space="preserve">Diferença </t>
  </si>
  <si>
    <t>Insira as despesas mensais nesta planilha. O título desta planilha está na célula à direita. Selecione a célula F1 para navegar até a planilha do relatório de orçamento mensal.</t>
  </si>
  <si>
    <t>Descrição</t>
  </si>
  <si>
    <t>Material escolar</t>
  </si>
  <si>
    <t>Supermercado</t>
  </si>
  <si>
    <t>Gás</t>
  </si>
  <si>
    <t>Manutenção</t>
  </si>
  <si>
    <t>Academia</t>
  </si>
  <si>
    <t>Combustível</t>
  </si>
  <si>
    <t>Total</t>
  </si>
  <si>
    <t>Custo previsto</t>
  </si>
  <si>
    <t>Custo Real</t>
  </si>
  <si>
    <t>Relatório de orçamento mensal</t>
  </si>
  <si>
    <t>Visão geral de custo real</t>
  </si>
  <si>
    <t>Tabela dinâmica para gráfico da visão geral do orçamento</t>
  </si>
  <si>
    <t>Custo</t>
  </si>
  <si>
    <t>Lista de pesquisa para a categoria de detalhes do orçamento</t>
  </si>
  <si>
    <t>Pesquisa de orçamento de categoria</t>
  </si>
  <si>
    <t xml:space="preserve"> Inserir dados na tabela Detalhes do orçamento iniciando na célula à direita.</t>
  </si>
  <si>
    <t>Use essa planilha para modificar a categoria da lista de coluna suspensa na tabela detalhes do orçamento na planilha de despesas mensais. Para fazer isso, modifique ou digite uma nova categoria na tabela de Pesquisa de orçamento de categoria, começando na célula E2. Tabela dinâmica vinculada ao gráfico da visão geral do orçamento em planilha do relatório de orçamento mensal começa na célula B2.</t>
  </si>
  <si>
    <t>Aluguel/Prestação do imóvel</t>
  </si>
  <si>
    <t>Essencial</t>
  </si>
  <si>
    <t>Fixo</t>
  </si>
  <si>
    <t>Condomínio</t>
  </si>
  <si>
    <t>IPTU</t>
  </si>
  <si>
    <t>Contas de luz</t>
  </si>
  <si>
    <t>Variável</t>
  </si>
  <si>
    <t>Água</t>
  </si>
  <si>
    <t>Internet (residencial e celular)</t>
  </si>
  <si>
    <t>Seguro residencial</t>
  </si>
  <si>
    <t>Feira/Hortifruti</t>
  </si>
  <si>
    <t>Refeições fora de casa / Ifood</t>
  </si>
  <si>
    <t>Não Essencial</t>
  </si>
  <si>
    <t>Lanches e cafés</t>
  </si>
  <si>
    <t>Transporte público</t>
  </si>
  <si>
    <t>Apps de transporte</t>
  </si>
  <si>
    <t>Manutenção do veículo</t>
  </si>
  <si>
    <t>IPVA (mensalizado)</t>
  </si>
  <si>
    <t>Seguro do carro</t>
  </si>
  <si>
    <t>Estacionamento/Pedágio</t>
  </si>
  <si>
    <t>Celular</t>
  </si>
  <si>
    <t>Contas e Serviços</t>
  </si>
  <si>
    <t>Streaming (Netflix, Spotify, etc.)</t>
  </si>
  <si>
    <t>Assinaturas e apps (iCloud, Google Drive, etc.)</t>
  </si>
  <si>
    <t>TV por assinatura</t>
  </si>
  <si>
    <t>Escola/faculdade</t>
  </si>
  <si>
    <t>Família e Dependentes</t>
  </si>
  <si>
    <t>Plano de saúde</t>
  </si>
  <si>
    <t>Medicamentos</t>
  </si>
  <si>
    <t>Cuidados com dependentes</t>
  </si>
  <si>
    <t>Mesada</t>
  </si>
  <si>
    <t>Financiamentos/empréstimos</t>
  </si>
  <si>
    <t>Dívidas e Compromissos</t>
  </si>
  <si>
    <t>Empréstimos informais</t>
  </si>
  <si>
    <t>Reserva de emergência</t>
  </si>
  <si>
    <t>Investimentos e Metas</t>
  </si>
  <si>
    <t>Previdência privada</t>
  </si>
  <si>
    <t>Investimentos diversos</t>
  </si>
  <si>
    <t>Lazer e Estilo de Vida</t>
  </si>
  <si>
    <t>Cursos</t>
  </si>
  <si>
    <t>Cinema/Shows/Passeios</t>
  </si>
  <si>
    <t>Viagens</t>
  </si>
  <si>
    <t>Presentes/datas especiais</t>
  </si>
  <si>
    <t>Outros</t>
  </si>
  <si>
    <t>Pet</t>
  </si>
  <si>
    <t>Doações</t>
  </si>
  <si>
    <t>Imprevistos/emergências</t>
  </si>
  <si>
    <t>Relevância</t>
  </si>
  <si>
    <t>Tipo</t>
  </si>
  <si>
    <t>Saldo de Investimentos</t>
  </si>
  <si>
    <t>Saldo disponível para aportes</t>
  </si>
  <si>
    <t>(Saldo Real)</t>
  </si>
  <si>
    <t>Meta de Reserva de Emergência</t>
  </si>
  <si>
    <t>(Orçamento - Investimentos)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</si>
</sst>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R$&quot;\ #,##0;\-&quot;R$&quot;\ #,##0"/>
    <numFmt numFmtId="42" formatCode="_-&quot;R$&quot;\ * #,##0_-;\-&quot;R$&quot;\ * #,##0_-;_-&quot;R$&quot;\ * &quot;-&quot;_-;_-@_-"/>
    <numFmt numFmtId="44" formatCode="_-&quot;R$&quot;\ * #,##0.00_-;\-&quot;R$&quot;\ * #,##0.00_-;_-&quot;R$&quot;\ * &quot;-&quot;??_-;_-@_-"/>
    <numFmt numFmtId="164" formatCode="&quot;$&quot;#,##0_);\(&quot;$&quot;#,##0\)"/>
    <numFmt numFmtId="165" formatCode="&quot;$&quot;#,##0_);[Red]\(&quot;$&quot;#,##0\)"/>
    <numFmt numFmtId="166" formatCode="_(* #,##0_);_(* \(#,##0\);_(* &quot;-&quot;_);_(@_)"/>
    <numFmt numFmtId="167" formatCode="_(* #,##0.00_);_(* \(#,##0.00\);_(* &quot;-&quot;??_);_(@_)"/>
  </numFmts>
  <fonts count="34" x14ac:knownFonts="1">
    <font>
      <sz val="10"/>
      <color theme="1"/>
      <name val="Franklin Gothic Book"/>
      <family val="2"/>
      <scheme val="minor"/>
    </font>
    <font>
      <sz val="11"/>
      <color theme="1"/>
      <name val="Franklin Gothic Book"/>
      <family val="2"/>
      <scheme val="minor"/>
    </font>
    <font>
      <b/>
      <sz val="18"/>
      <color theme="3"/>
      <name val="Cambria"/>
      <family val="2"/>
      <scheme val="major"/>
    </font>
    <font>
      <b/>
      <sz val="15"/>
      <color theme="3"/>
      <name val="Franklin Gothic Book"/>
      <family val="2"/>
      <scheme val="minor"/>
    </font>
    <font>
      <sz val="30"/>
      <color theme="3"/>
      <name val="Cambria"/>
      <family val="1"/>
      <scheme val="major"/>
    </font>
    <font>
      <b/>
      <sz val="18"/>
      <color theme="4"/>
      <name val="Cambria"/>
      <family val="1"/>
      <scheme val="major"/>
    </font>
    <font>
      <b/>
      <sz val="10"/>
      <color theme="3"/>
      <name val="Franklin Gothic Book"/>
      <family val="2"/>
      <scheme val="minor"/>
    </font>
    <font>
      <sz val="10"/>
      <color theme="1"/>
      <name val="Cambria"/>
      <family val="1"/>
      <scheme val="major"/>
    </font>
    <font>
      <i/>
      <sz val="10"/>
      <color theme="1"/>
      <name val="Franklin Gothic Book"/>
      <family val="2"/>
      <scheme val="minor"/>
    </font>
    <font>
      <b/>
      <i/>
      <sz val="10"/>
      <color theme="1"/>
      <name val="Franklin Gothic Book"/>
      <family val="2"/>
      <scheme val="minor"/>
    </font>
    <font>
      <u/>
      <sz val="10"/>
      <color theme="0"/>
      <name val="Franklin Gothic Book"/>
      <family val="2"/>
      <scheme val="minor"/>
    </font>
    <font>
      <sz val="10"/>
      <color theme="0"/>
      <name val="Franklin Gothic Book"/>
      <family val="2"/>
      <scheme val="minor"/>
    </font>
    <font>
      <b/>
      <sz val="13"/>
      <color theme="3"/>
      <name val="Franklin Gothic Book"/>
      <family val="2"/>
      <scheme val="minor"/>
    </font>
    <font>
      <b/>
      <sz val="11"/>
      <color theme="1"/>
      <name val="Franklin Gothic Book"/>
      <family val="2"/>
      <scheme val="minor"/>
    </font>
    <font>
      <b/>
      <sz val="18"/>
      <color theme="4" tint="-0.499984740745262"/>
      <name val="Cambria"/>
      <family val="1"/>
      <scheme val="major"/>
    </font>
    <font>
      <b/>
      <sz val="10"/>
      <color theme="4" tint="-0.499984740745262"/>
      <name val="Franklin Gothic Book"/>
      <family val="2"/>
      <scheme val="minor"/>
    </font>
    <font>
      <sz val="10"/>
      <color theme="4" tint="-0.499984740745262"/>
      <name val="Franklin Gothic Book"/>
      <family val="2"/>
      <scheme val="minor"/>
    </font>
    <font>
      <sz val="12"/>
      <color theme="0"/>
      <name val="Cambria"/>
      <family val="1"/>
      <scheme val="major"/>
    </font>
    <font>
      <u/>
      <sz val="10"/>
      <color theme="11"/>
      <name val="Franklin Gothic Book"/>
      <family val="2"/>
      <scheme val="minor"/>
    </font>
    <font>
      <sz val="10"/>
      <color theme="1"/>
      <name val="Franklin Gothic Book"/>
      <family val="2"/>
      <scheme val="minor"/>
    </font>
    <font>
      <b/>
      <sz val="11"/>
      <color theme="3"/>
      <name val="Franklin Gothic Book"/>
      <family val="2"/>
      <scheme val="minor"/>
    </font>
    <font>
      <sz val="11"/>
      <color rgb="FF006100"/>
      <name val="Franklin Gothic Book"/>
      <family val="2"/>
      <scheme val="minor"/>
    </font>
    <font>
      <sz val="11"/>
      <color rgb="FF9C0006"/>
      <name val="Franklin Gothic Book"/>
      <family val="2"/>
      <scheme val="minor"/>
    </font>
    <font>
      <sz val="11"/>
      <color rgb="FF9C5700"/>
      <name val="Franklin Gothic Book"/>
      <family val="2"/>
      <scheme val="minor"/>
    </font>
    <font>
      <sz val="11"/>
      <color rgb="FF3F3F76"/>
      <name val="Franklin Gothic Book"/>
      <family val="2"/>
      <scheme val="minor"/>
    </font>
    <font>
      <b/>
      <sz val="11"/>
      <color rgb="FF3F3F3F"/>
      <name val="Franklin Gothic Book"/>
      <family val="2"/>
      <scheme val="minor"/>
    </font>
    <font>
      <b/>
      <sz val="11"/>
      <color rgb="FFFA7D00"/>
      <name val="Franklin Gothic Book"/>
      <family val="2"/>
      <scheme val="minor"/>
    </font>
    <font>
      <sz val="11"/>
      <color rgb="FFFA7D00"/>
      <name val="Franklin Gothic Book"/>
      <family val="2"/>
      <scheme val="minor"/>
    </font>
    <font>
      <b/>
      <sz val="11"/>
      <color theme="0"/>
      <name val="Franklin Gothic Book"/>
      <family val="2"/>
      <scheme val="minor"/>
    </font>
    <font>
      <sz val="11"/>
      <color rgb="FFFF0000"/>
      <name val="Franklin Gothic Book"/>
      <family val="2"/>
      <scheme val="minor"/>
    </font>
    <font>
      <i/>
      <sz val="11"/>
      <color rgb="FF7F7F7F"/>
      <name val="Franklin Gothic Book"/>
      <family val="2"/>
      <scheme val="minor"/>
    </font>
    <font>
      <sz val="11"/>
      <color theme="0"/>
      <name val="Franklin Gothic Book"/>
      <family val="2"/>
      <scheme val="minor"/>
    </font>
    <font>
      <sz val="10"/>
      <color indexed="63"/>
      <name val="Cambria"/>
      <family val="1"/>
    </font>
    <font>
      <sz val="10"/>
      <color theme="1"/>
      <name val="Cambria"/>
      <scheme val="maj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6">
    <border>
      <left/>
      <right/>
      <top/>
      <bottom/>
      <diagonal/>
    </border>
    <border>
      <left/>
      <right/>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4659260841701"/>
      </top>
      <bottom/>
      <diagonal/>
    </border>
    <border>
      <left/>
      <right/>
      <top/>
      <bottom style="thin">
        <color theme="0" tint="-0.24994659260841701"/>
      </bottom>
      <diagonal/>
    </border>
    <border>
      <left/>
      <right/>
      <top/>
      <bottom style="thick">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xf numFmtId="0" fontId="2" fillId="0" borderId="0" applyNumberFormat="0" applyFill="0" applyBorder="0" applyAlignment="0" applyProtection="0"/>
    <xf numFmtId="0" fontId="3" fillId="0" borderId="0" applyNumberFormat="0" applyFill="0" applyAlignment="0" applyProtection="0"/>
    <xf numFmtId="0" fontId="10" fillId="0" borderId="0" applyNumberFormat="0" applyFill="0" applyBorder="0" applyAlignment="0" applyProtection="0"/>
    <xf numFmtId="0" fontId="12" fillId="0" borderId="11" applyNumberFormat="0" applyFill="0" applyAlignment="0" applyProtection="0"/>
    <xf numFmtId="0" fontId="18" fillId="0" borderId="0" applyNumberForma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4" fontId="19" fillId="0" borderId="0" applyFont="0" applyFill="0" applyBorder="0" applyAlignment="0" applyProtection="0"/>
    <xf numFmtId="42" fontId="19" fillId="0" borderId="0" applyFont="0" applyFill="0" applyBorder="0" applyAlignment="0" applyProtection="0"/>
    <xf numFmtId="9" fontId="19" fillId="0" borderId="0" applyFont="0" applyFill="0" applyBorder="0" applyAlignment="0" applyProtection="0"/>
    <xf numFmtId="0" fontId="20" fillId="0" borderId="16"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17" applyNumberFormat="0" applyAlignment="0" applyProtection="0"/>
    <xf numFmtId="0" fontId="25" fillId="7" borderId="18" applyNumberFormat="0" applyAlignment="0" applyProtection="0"/>
    <xf numFmtId="0" fontId="26" fillId="7" borderId="17" applyNumberFormat="0" applyAlignment="0" applyProtection="0"/>
    <xf numFmtId="0" fontId="27" fillId="0" borderId="19" applyNumberFormat="0" applyFill="0" applyAlignment="0" applyProtection="0"/>
    <xf numFmtId="0" fontId="28" fillId="8" borderId="20" applyNumberFormat="0" applyAlignment="0" applyProtection="0"/>
    <xf numFmtId="0" fontId="29" fillId="0" borderId="0" applyNumberFormat="0" applyFill="0" applyBorder="0" applyAlignment="0" applyProtection="0"/>
    <xf numFmtId="0" fontId="19" fillId="9" borderId="21" applyNumberFormat="0" applyFont="0" applyAlignment="0" applyProtection="0"/>
    <xf numFmtId="0" fontId="30" fillId="0" borderId="0" applyNumberFormat="0" applyFill="0" applyBorder="0" applyAlignment="0" applyProtection="0"/>
    <xf numFmtId="0" fontId="13" fillId="0" borderId="22" applyNumberFormat="0" applyFill="0" applyAlignment="0" applyProtection="0"/>
    <xf numFmtId="0" fontId="3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72">
    <xf numFmtId="0" fontId="0" fillId="0" borderId="0" xfId="0"/>
    <xf numFmtId="0" fontId="0" fillId="0" borderId="0" xfId="0" applyAlignment="1">
      <alignment horizontal="left"/>
    </xf>
    <xf numFmtId="0" fontId="7" fillId="0" borderId="0" xfId="0" applyFont="1"/>
    <xf numFmtId="0" fontId="0" fillId="2" borderId="0" xfId="0" applyFill="1"/>
    <xf numFmtId="0" fontId="4" fillId="2" borderId="1" xfId="1" applyFont="1" applyFill="1" applyBorder="1" applyAlignment="1">
      <alignment horizontal="left" vertical="center" indent="2"/>
    </xf>
    <xf numFmtId="0" fontId="0" fillId="2" borderId="1" xfId="0" applyFill="1" applyBorder="1"/>
    <xf numFmtId="0" fontId="2" fillId="2" borderId="1" xfId="1" applyFill="1" applyBorder="1" applyAlignment="1">
      <alignment vertical="center"/>
    </xf>
    <xf numFmtId="0" fontId="2" fillId="2" borderId="0" xfId="1" applyFill="1" applyAlignment="1">
      <alignment vertical="center"/>
    </xf>
    <xf numFmtId="0" fontId="0" fillId="2" borderId="5" xfId="0" applyFill="1" applyBorder="1"/>
    <xf numFmtId="0" fontId="0" fillId="2" borderId="0" xfId="0" applyFill="1" applyAlignment="1">
      <alignment horizontal="left" indent="2"/>
    </xf>
    <xf numFmtId="0" fontId="0" fillId="2" borderId="1" xfId="0" applyFill="1" applyBorder="1" applyAlignment="1">
      <alignment horizontal="left"/>
    </xf>
    <xf numFmtId="0" fontId="5" fillId="2" borderId="5" xfId="2" applyFont="1" applyFill="1" applyBorder="1" applyAlignment="1">
      <alignment vertical="center"/>
    </xf>
    <xf numFmtId="0" fontId="0" fillId="2" borderId="9" xfId="0" applyFill="1" applyBorder="1"/>
    <xf numFmtId="0" fontId="6" fillId="2" borderId="1" xfId="0" applyFont="1" applyFill="1" applyBorder="1" applyAlignment="1">
      <alignment vertical="center"/>
    </xf>
    <xf numFmtId="0" fontId="6" fillId="2" borderId="8" xfId="0" applyFont="1" applyFill="1" applyBorder="1" applyAlignment="1">
      <alignment vertical="center"/>
    </xf>
    <xf numFmtId="0" fontId="6" fillId="2" borderId="1" xfId="0" applyFont="1" applyFill="1" applyBorder="1" applyAlignment="1">
      <alignment vertical="center" wrapText="1"/>
    </xf>
    <xf numFmtId="10" fontId="0" fillId="2" borderId="0" xfId="0" applyNumberFormat="1" applyFill="1"/>
    <xf numFmtId="0" fontId="8" fillId="0" borderId="0" xfId="0" applyFont="1" applyAlignment="1">
      <alignment vertical="center"/>
    </xf>
    <xf numFmtId="0" fontId="0" fillId="0" borderId="0" xfId="0" applyAlignment="1">
      <alignment horizontal="right"/>
    </xf>
    <xf numFmtId="0" fontId="0" fillId="0" borderId="0" xfId="0" pivotButton="1"/>
    <xf numFmtId="0" fontId="3" fillId="2" borderId="0" xfId="2" applyFill="1" applyAlignment="1">
      <alignment vertical="center"/>
    </xf>
    <xf numFmtId="0" fontId="2" fillId="2" borderId="10" xfId="1" applyFill="1" applyBorder="1" applyAlignment="1">
      <alignment horizontal="center" vertical="center"/>
    </xf>
    <xf numFmtId="0" fontId="8" fillId="0" borderId="10" xfId="0" applyFont="1" applyBorder="1" applyAlignment="1">
      <alignment horizontal="left" vertical="center" indent="2"/>
    </xf>
    <xf numFmtId="0" fontId="14" fillId="2" borderId="0" xfId="2" applyFont="1" applyFill="1" applyAlignment="1">
      <alignment horizontal="left" vertical="center" indent="2"/>
    </xf>
    <xf numFmtId="0" fontId="14" fillId="2" borderId="5" xfId="2" applyFont="1" applyFill="1" applyBorder="1" applyAlignment="1">
      <alignment horizontal="left" vertical="center" indent="2"/>
    </xf>
    <xf numFmtId="0" fontId="15" fillId="2" borderId="0" xfId="0" applyFont="1" applyFill="1"/>
    <xf numFmtId="0" fontId="16" fillId="0" borderId="12" xfId="0" applyFont="1" applyBorder="1" applyAlignment="1">
      <alignment horizontal="left"/>
    </xf>
    <xf numFmtId="0" fontId="11" fillId="0" borderId="0" xfId="0" applyFont="1"/>
    <xf numFmtId="0" fontId="11" fillId="0" borderId="0" xfId="0" applyFont="1" applyAlignment="1">
      <alignment wrapText="1"/>
    </xf>
    <xf numFmtId="0" fontId="11" fillId="2" borderId="0" xfId="0" applyFont="1" applyFill="1" applyAlignment="1">
      <alignment wrapText="1"/>
    </xf>
    <xf numFmtId="0" fontId="11" fillId="2" borderId="0" xfId="2" applyFont="1" applyFill="1" applyAlignment="1">
      <alignment wrapText="1"/>
    </xf>
    <xf numFmtId="0" fontId="3" fillId="2" borderId="6" xfId="2" applyFill="1" applyBorder="1" applyAlignment="1">
      <alignment vertical="center" textRotation="90"/>
    </xf>
    <xf numFmtId="0" fontId="3" fillId="2" borderId="2" xfId="2" applyFill="1" applyBorder="1" applyAlignment="1">
      <alignment vertical="center" textRotation="90"/>
    </xf>
    <xf numFmtId="0" fontId="3" fillId="2" borderId="3" xfId="2" applyFill="1" applyBorder="1" applyAlignment="1">
      <alignment vertical="center" textRotation="90"/>
    </xf>
    <xf numFmtId="0" fontId="0" fillId="2" borderId="2" xfId="0" applyFill="1" applyBorder="1"/>
    <xf numFmtId="0" fontId="2" fillId="2" borderId="3" xfId="1" applyFill="1" applyBorder="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vertical="center"/>
    </xf>
    <xf numFmtId="0" fontId="0" fillId="2" borderId="0" xfId="0" applyFill="1" applyAlignment="1">
      <alignment horizontal="center"/>
    </xf>
    <xf numFmtId="5" fontId="0" fillId="0" borderId="0" xfId="0" applyNumberFormat="1"/>
    <xf numFmtId="5" fontId="16" fillId="0" borderId="12" xfId="0" applyNumberFormat="1" applyFont="1" applyBorder="1"/>
    <xf numFmtId="5" fontId="16" fillId="0" borderId="13" xfId="0" applyNumberFormat="1" applyFont="1" applyBorder="1"/>
    <xf numFmtId="5" fontId="16" fillId="0" borderId="14" xfId="0" applyNumberFormat="1" applyFont="1" applyBorder="1"/>
    <xf numFmtId="5" fontId="16" fillId="0" borderId="15" xfId="0" applyNumberFormat="1" applyFont="1" applyBorder="1"/>
    <xf numFmtId="5" fontId="0" fillId="2" borderId="0" xfId="0" applyNumberFormat="1" applyFill="1"/>
    <xf numFmtId="5" fontId="15" fillId="2" borderId="0" xfId="0" applyNumberFormat="1" applyFont="1" applyFill="1"/>
    <xf numFmtId="0" fontId="32" fillId="0" borderId="0" xfId="0" applyNumberFormat="1" applyFont="1" applyFill="1" applyBorder="1" applyAlignment="1" applyProtection="1"/>
    <xf numFmtId="0" fontId="0" fillId="0" borderId="23" xfId="0" applyBorder="1"/>
    <xf numFmtId="0" fontId="0" fillId="0" borderId="24" xfId="0" applyBorder="1"/>
    <xf numFmtId="0" fontId="0" fillId="0" borderId="24" xfId="0" applyFont="1" applyBorder="1"/>
    <xf numFmtId="5" fontId="0" fillId="0" borderId="24" xfId="0" applyNumberFormat="1" applyBorder="1"/>
    <xf numFmtId="5" fontId="0" fillId="0" borderId="25" xfId="0" applyNumberFormat="1" applyBorder="1"/>
    <xf numFmtId="0" fontId="0" fillId="34" borderId="0" xfId="0" applyFill="1"/>
    <xf numFmtId="5" fontId="0" fillId="34" borderId="0" xfId="0" applyNumberFormat="1" applyFill="1"/>
    <xf numFmtId="0" fontId="33" fillId="0" borderId="0" xfId="0" applyFont="1"/>
    <xf numFmtId="0" fontId="33" fillId="0" borderId="0" xfId="0" pivotButton="1" applyFont="1"/>
    <xf numFmtId="0" fontId="11" fillId="2" borderId="0" xfId="0" applyFont="1" applyFill="1" applyAlignment="1">
      <alignment horizontal="center"/>
    </xf>
    <xf numFmtId="0" fontId="17" fillId="2" borderId="1" xfId="1" applyFont="1" applyFill="1" applyBorder="1" applyAlignment="1">
      <alignment horizontal="center" vertical="center"/>
    </xf>
    <xf numFmtId="0" fontId="11" fillId="2" borderId="5" xfId="0" applyFont="1" applyFill="1" applyBorder="1" applyAlignment="1">
      <alignment horizontal="center"/>
    </xf>
    <xf numFmtId="0" fontId="6" fillId="2" borderId="0" xfId="0" applyFont="1" applyFill="1" applyAlignment="1">
      <alignment horizontal="left" vertical="center" indent="2"/>
    </xf>
    <xf numFmtId="0" fontId="6" fillId="2" borderId="7" xfId="0" applyFont="1" applyFill="1" applyBorder="1" applyAlignment="1">
      <alignment horizontal="left" vertical="center" indent="2"/>
    </xf>
    <xf numFmtId="5" fontId="0" fillId="2" borderId="0" xfId="0" applyNumberFormat="1" applyFill="1" applyAlignment="1">
      <alignment vertical="center"/>
    </xf>
    <xf numFmtId="0" fontId="6" fillId="2" borderId="4" xfId="0" applyFont="1" applyFill="1" applyBorder="1" applyAlignment="1">
      <alignment horizontal="left" vertical="center" indent="2"/>
    </xf>
    <xf numFmtId="5" fontId="0" fillId="2" borderId="5" xfId="0" applyNumberFormat="1" applyFill="1" applyBorder="1" applyAlignment="1">
      <alignment vertical="center"/>
    </xf>
    <xf numFmtId="0" fontId="6" fillId="2" borderId="5" xfId="0" applyFont="1" applyFill="1" applyBorder="1" applyAlignment="1">
      <alignment horizontal="left" vertical="center" wrapText="1" indent="2"/>
    </xf>
    <xf numFmtId="0" fontId="6" fillId="2" borderId="0" xfId="0" applyFont="1" applyFill="1" applyAlignment="1">
      <alignment horizontal="left" vertical="center" wrapText="1" indent="2"/>
    </xf>
    <xf numFmtId="0" fontId="0" fillId="2" borderId="0" xfId="0" applyFill="1" applyAlignment="1">
      <alignment horizontal="center"/>
    </xf>
    <xf numFmtId="0" fontId="10" fillId="2" borderId="1" xfId="3" applyFill="1" applyBorder="1" applyAlignment="1">
      <alignment horizontal="center" vertical="center"/>
    </xf>
    <xf numFmtId="0" fontId="4" fillId="2" borderId="1" xfId="1" applyFont="1" applyFill="1" applyBorder="1" applyAlignment="1">
      <alignment horizontal="left" vertical="center" indent="1"/>
    </xf>
    <xf numFmtId="0" fontId="4" fillId="0" borderId="0" xfId="1" applyFont="1" applyAlignment="1">
      <alignment horizontal="left" vertical="center"/>
    </xf>
    <xf numFmtId="0" fontId="10" fillId="0" borderId="0" xfId="3" applyAlignment="1">
      <alignment horizontal="center"/>
    </xf>
  </cellXfs>
  <cellStyles count="49">
    <cellStyle name="20% - Ênfase1" xfId="26" builtinId="30" customBuiltin="1"/>
    <cellStyle name="20% - Ênfase2" xfId="30" builtinId="34" customBuiltin="1"/>
    <cellStyle name="20% - Ênfase3" xfId="34" builtinId="38" customBuiltin="1"/>
    <cellStyle name="20% - Ênfase4" xfId="38" builtinId="42" customBuiltin="1"/>
    <cellStyle name="20% - Ênfase5" xfId="42" builtinId="46" customBuiltin="1"/>
    <cellStyle name="20% - Ênfase6" xfId="46" builtinId="50" customBuiltin="1"/>
    <cellStyle name="40% - Ênfase1" xfId="27" builtinId="31" customBuiltin="1"/>
    <cellStyle name="40% - Ênfase2" xfId="31" builtinId="35" customBuiltin="1"/>
    <cellStyle name="40% - Ênfase3" xfId="35" builtinId="39" customBuiltin="1"/>
    <cellStyle name="40% - Ênfase4" xfId="39" builtinId="43" customBuiltin="1"/>
    <cellStyle name="40% - Ênfase5" xfId="43" builtinId="47" customBuiltin="1"/>
    <cellStyle name="40% - Ênfase6" xfId="47" builtinId="51" customBuiltin="1"/>
    <cellStyle name="60% - Ênfase1" xfId="28" builtinId="32" customBuiltin="1"/>
    <cellStyle name="60% - Ênfase2" xfId="32" builtinId="36" customBuiltin="1"/>
    <cellStyle name="60% - Ênfase3" xfId="36" builtinId="40" customBuiltin="1"/>
    <cellStyle name="60% - Ênfase4" xfId="40" builtinId="44" customBuiltin="1"/>
    <cellStyle name="60% - Ênfase5" xfId="44" builtinId="48" customBuiltin="1"/>
    <cellStyle name="60% - Ênfase6" xfId="48" builtinId="52" customBuiltin="1"/>
    <cellStyle name="Bom" xfId="13" builtinId="26" customBuiltin="1"/>
    <cellStyle name="Cálculo" xfId="18" builtinId="22" customBuiltin="1"/>
    <cellStyle name="Célula de Verificação" xfId="20" builtinId="23" customBuiltin="1"/>
    <cellStyle name="Célula Vinculada" xfId="19" builtinId="24" customBuiltin="1"/>
    <cellStyle name="Ênfase1" xfId="25" builtinId="29" customBuiltin="1"/>
    <cellStyle name="Ênfase2" xfId="29" builtinId="33" customBuiltin="1"/>
    <cellStyle name="Ênfase3" xfId="33" builtinId="37" customBuiltin="1"/>
    <cellStyle name="Ênfase4" xfId="37" builtinId="41" customBuiltin="1"/>
    <cellStyle name="Ênfase5" xfId="41" builtinId="45" customBuiltin="1"/>
    <cellStyle name="Ênfase6" xfId="45" builtinId="49" customBuiltin="1"/>
    <cellStyle name="Entrada" xfId="16" builtinId="20" customBuiltin="1"/>
    <cellStyle name="Hiperlink" xfId="3" builtinId="8" customBuiltin="1"/>
    <cellStyle name="Hiperlink Visitado" xfId="5" builtinId="9" customBuiltin="1"/>
    <cellStyle name="Moeda" xfId="8" builtinId="4" customBuiltin="1"/>
    <cellStyle name="Moeda [0]" xfId="9" builtinId="7" customBuiltin="1"/>
    <cellStyle name="Neutro" xfId="15" builtinId="28" customBuiltin="1"/>
    <cellStyle name="Normal" xfId="0" builtinId="0" customBuiltin="1"/>
    <cellStyle name="Nota" xfId="22" builtinId="10" customBuiltin="1"/>
    <cellStyle name="Porcentagem" xfId="10" builtinId="5" customBuiltin="1"/>
    <cellStyle name="Ruim" xfId="14" builtinId="27" customBuiltin="1"/>
    <cellStyle name="Saída" xfId="17" builtinId="21" customBuiltin="1"/>
    <cellStyle name="Separador de milhares [0]" xfId="7" builtinId="6" customBuiltin="1"/>
    <cellStyle name="Texto de Aviso" xfId="21" builtinId="11" customBuiltin="1"/>
    <cellStyle name="Texto Explicativo" xfId="23" builtinId="53" customBuiltin="1"/>
    <cellStyle name="Título" xfId="1" builtinId="15" customBuiltin="1"/>
    <cellStyle name="Título 1" xfId="2" builtinId="16" customBuiltin="1"/>
    <cellStyle name="Título 2" xfId="4" builtinId="17" customBuiltin="1"/>
    <cellStyle name="Título 3" xfId="11" builtinId="18" customBuiltin="1"/>
    <cellStyle name="Título 4" xfId="12" builtinId="19" customBuiltin="1"/>
    <cellStyle name="Total" xfId="24" builtinId="25" customBuiltin="1"/>
    <cellStyle name="Vírgula" xfId="6" builtinId="3" customBuiltin="1"/>
  </cellStyles>
  <dxfs count="141">
    <dxf>
      <font>
        <color rgb="FFFF0000"/>
      </font>
    </dxf>
    <dxf>
      <font>
        <strike val="0"/>
        <outline val="0"/>
        <shadow val="0"/>
        <u val="none"/>
        <vertAlign val="baseline"/>
        <sz val="10"/>
        <color theme="1"/>
        <name val="Cambria"/>
        <scheme val="major"/>
      </font>
    </dxf>
    <dxf>
      <numFmt numFmtId="9" formatCode="&quot;R$&quot;\ #,##0;\-&quot;R$&quot;\ #,##0"/>
    </dxf>
    <dxf>
      <numFmt numFmtId="168" formatCode="&quot;R$&quot;\ #,##0"/>
    </dxf>
    <dxf>
      <border>
        <left style="thin">
          <color theme="4" tint="-0.499984740745262"/>
        </left>
        <right style="thin">
          <color theme="4" tint="-0.499984740745262"/>
        </right>
        <top style="thin">
          <color theme="4" tint="-0.499984740745262"/>
        </top>
        <bottom style="thin">
          <color theme="4" tint="-0.499984740745262"/>
        </bottom>
      </border>
    </dxf>
    <dxf>
      <font>
        <color theme="4" tint="-0.499984740745262"/>
      </font>
    </dxf>
    <dxf>
      <font>
        <name val="Cambria"/>
        <scheme val="major"/>
      </font>
    </dxf>
    <dxf>
      <font>
        <name val="Cambria"/>
        <scheme val="major"/>
      </font>
    </dxf>
    <dxf>
      <numFmt numFmtId="9" formatCode="&quot;R$&quot;\ #,##0;\-&quot;R$&quot;\ #,##0"/>
    </dxf>
    <dxf>
      <numFmt numFmtId="168" formatCode="&quot;R$&quot;\ #,##0"/>
    </dxf>
    <dxf>
      <border>
        <left style="thin">
          <color theme="4" tint="-0.499984740745262"/>
        </left>
        <right style="thin">
          <color theme="4" tint="-0.499984740745262"/>
        </right>
        <top style="thin">
          <color theme="4" tint="-0.499984740745262"/>
        </top>
        <bottom style="thin">
          <color theme="4" tint="-0.499984740745262"/>
        </bottom>
      </border>
    </dxf>
    <dxf>
      <font>
        <color theme="4" tint="-0.499984740745262"/>
      </font>
    </dxf>
    <dxf>
      <font>
        <name val="Cambria"/>
        <scheme val="major"/>
      </font>
    </dxf>
    <dxf>
      <font>
        <name val="Cambria"/>
        <scheme val="major"/>
      </font>
    </dxf>
    <dxf>
      <numFmt numFmtId="9" formatCode="&quot;R$&quot;\ #,##0;\-&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border>
        <left style="thin">
          <color theme="4" tint="-0.499984740745262"/>
        </left>
        <right style="thin">
          <color theme="4" tint="-0.499984740745262"/>
        </right>
        <top style="thin">
          <color theme="4" tint="-0.499984740745262"/>
        </top>
        <bottom style="thin">
          <color theme="4" tint="-0.499984740745262"/>
        </bottom>
      </border>
    </dxf>
    <dxf>
      <font>
        <color theme="4" tint="-0.499984740745262"/>
      </font>
    </dxf>
    <dxf>
      <font>
        <name val="Cambria"/>
        <scheme val="major"/>
      </font>
    </dxf>
    <dxf>
      <font>
        <name val="Cambria"/>
        <scheme val="major"/>
      </font>
    </dxf>
    <dxf>
      <numFmt numFmtId="9" formatCode="&quot;R$&quot;\ #,##0;\-&quot;R$&quot;\ #,##0"/>
      <border diagonalUp="0" diagonalDown="0" outline="0">
        <left/>
        <right style="thin">
          <color indexed="64"/>
        </right>
        <top style="thin">
          <color indexed="64"/>
        </top>
        <bottom style="thin">
          <color indexed="64"/>
        </bottom>
      </border>
    </dxf>
    <dxf>
      <numFmt numFmtId="9" formatCode="&quot;R$&quot;\ #,##0;\-&quot;R$&quot;\ #,##0"/>
    </dxf>
    <dxf>
      <numFmt numFmtId="9" formatCode="&quot;R$&quot;\ #,##0;\-&quot;R$&quot;\ #,##0"/>
      <border diagonalUp="0" diagonalDown="0" outline="0">
        <left/>
        <right/>
        <top style="thin">
          <color indexed="64"/>
        </top>
        <bottom style="thin">
          <color indexed="64"/>
        </bottom>
      </border>
    </dxf>
    <dxf>
      <numFmt numFmtId="9" formatCode="&quot;R$&quot;\ #,##0;\-&quot;R$&quot;\ #,##0"/>
    </dxf>
    <dxf>
      <numFmt numFmtId="9" formatCode="&quot;R$&quot;\ #,##0;\-&quot;R$&quot;\ #,##0"/>
      <border diagonalUp="0" diagonalDown="0" outline="0">
        <left/>
        <right/>
        <top style="thin">
          <color indexed="64"/>
        </top>
        <bottom style="thin">
          <color indexed="64"/>
        </bottom>
      </border>
    </dxf>
    <dxf>
      <numFmt numFmtId="9" formatCode="&quot;R$&quot;\ #,##0;\-&quot;R$&quot;\ #,##0"/>
    </dxf>
    <dxf>
      <numFmt numFmtId="9" formatCode="&quot;R$&quot;\ #,##0;\-&quot;R$&quot;\ #,##0"/>
      <border diagonalUp="0" diagonalDown="0" outline="0">
        <left/>
        <right/>
        <top style="thin">
          <color indexed="64"/>
        </top>
        <bottom style="thin">
          <color indexed="64"/>
        </bottom>
      </border>
    </dxf>
    <dxf>
      <numFmt numFmtId="9" formatCode="&quot;R$&quot;\ #,##0;\-&quot;R$&quot;\ #,##0"/>
    </dxf>
    <dxf>
      <font>
        <b val="0"/>
        <i val="0"/>
        <strike val="0"/>
        <condense val="0"/>
        <extend val="0"/>
        <outline val="0"/>
        <shadow val="0"/>
        <u val="none"/>
        <vertAlign val="baseline"/>
        <sz val="10"/>
        <color theme="1"/>
        <name val="Franklin Gothic Book"/>
        <family val="2"/>
        <scheme val="minor"/>
      </font>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Franklin Gothic Book"/>
        <family val="2"/>
        <scheme val="minor"/>
      </font>
      <border diagonalUp="0" diagonalDown="0" outline="0">
        <left/>
        <right/>
        <top style="thin">
          <color indexed="64"/>
        </top>
        <bottom style="thin">
          <color indexed="64"/>
        </bottom>
      </border>
    </dxf>
    <dxf>
      <border diagonalUp="0" diagonalDown="0" outline="0">
        <left/>
        <right/>
        <top style="thin">
          <color indexed="64"/>
        </top>
        <bottom style="thin">
          <color indexed="64"/>
        </bottom>
      </border>
    </dxf>
    <dxf>
      <border diagonalUp="0" diagonalDown="0" outline="0">
        <left style="thin">
          <color indexed="64"/>
        </left>
        <right/>
        <top style="thin">
          <color indexed="64"/>
        </top>
        <bottom style="thin">
          <color indexed="64"/>
        </bottom>
      </border>
    </dxf>
    <dxf>
      <border>
        <top style="thin">
          <color indexed="64"/>
        </top>
      </border>
    </dxf>
    <dxf>
      <font>
        <b val="0"/>
        <i val="0"/>
        <strike val="0"/>
        <outline val="0"/>
        <shadow val="0"/>
        <u val="none"/>
        <vertAlign val="baseline"/>
        <sz val="10"/>
        <color theme="1"/>
        <name val="Franklin Gothic Book"/>
        <family val="2"/>
        <scheme val="minor"/>
      </font>
    </dxf>
    <dxf>
      <font>
        <strike val="0"/>
        <outline val="0"/>
        <shadow val="0"/>
        <u val="none"/>
        <vertAlign val="baseline"/>
        <sz val="10"/>
        <color theme="1"/>
        <name val="Cambria"/>
        <scheme val="major"/>
      </font>
    </dxf>
    <dxf>
      <numFmt numFmtId="9" formatCode="&quot;R$&quot;\ #,##0;\-&quot;R$&quot;\ #,##0"/>
    </dxf>
    <dxf>
      <numFmt numFmtId="9" formatCode="&quot;R$&quot;\ #,##0;\-&quot;R$&quot;\ #,##0"/>
    </dxf>
    <dxf>
      <numFmt numFmtId="9" formatCode="&quot;R$&quot;\ #,##0;\-&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numFmt numFmtId="168" formatCode="&quot;R$&quot;\ #,##0"/>
    </dxf>
    <dxf>
      <border>
        <left style="thin">
          <color theme="4" tint="-0.499984740745262"/>
        </left>
        <right style="thin">
          <color theme="4" tint="-0.499984740745262"/>
        </right>
        <top style="thin">
          <color theme="4" tint="-0.499984740745262"/>
        </top>
        <bottom style="thin">
          <color theme="4" tint="-0.499984740745262"/>
        </bottom>
      </border>
    </dxf>
    <dxf>
      <font>
        <color theme="4" tint="-0.499984740745262"/>
      </font>
    </dxf>
    <dxf>
      <border>
        <left style="thin">
          <color theme="4" tint="-0.24994659260841701"/>
        </left>
        <right style="thin">
          <color theme="4" tint="-0.24994659260841701"/>
        </right>
        <top style="thin">
          <color theme="4" tint="-0.24994659260841701"/>
        </top>
        <bottom style="thin">
          <color theme="4" tint="-0.24994659260841701"/>
        </bottom>
      </border>
    </dxf>
    <dxf>
      <font>
        <color theme="4" tint="-0.249977111117893"/>
      </font>
    </dxf>
    <dxf>
      <alignment horizontal="right" readingOrder="0"/>
    </dxf>
    <dxf>
      <fill>
        <patternFill>
          <bgColor theme="4" tint="0.79998168889431442"/>
        </patternFill>
      </fill>
    </dxf>
    <dxf>
      <font>
        <b/>
        <i val="0"/>
        <color theme="4" tint="-0.499984740745262"/>
      </font>
      <border>
        <top style="double">
          <color theme="4"/>
        </top>
      </border>
    </dxf>
    <dxf>
      <font>
        <b/>
        <i val="0"/>
        <color theme="3"/>
      </font>
    </dxf>
    <dxf>
      <font>
        <color theme="3"/>
      </font>
      <border>
        <bottom style="thin">
          <color theme="0" tint="-0.24994659260841701"/>
        </bottom>
      </border>
    </dxf>
    <dxf>
      <font>
        <b/>
        <color theme="6" tint="-0.249977111117893"/>
      </font>
      <fill>
        <patternFill patternType="solid">
          <fgColor theme="6" tint="0.59999389629810485"/>
          <bgColor theme="6" tint="0.59999389629810485"/>
        </patternFill>
      </fill>
    </dxf>
    <dxf>
      <fill>
        <patternFill>
          <bgColor theme="4" tint="0.79998168889431442"/>
        </patternFill>
      </fill>
    </dxf>
    <dxf>
      <font>
        <b/>
        <i val="0"/>
        <color theme="4"/>
      </font>
      <fill>
        <patternFill patternType="none">
          <bgColor auto="1"/>
        </patternFill>
      </fill>
      <border>
        <left style="thin">
          <color theme="4"/>
        </left>
        <right style="thin">
          <color theme="4"/>
        </right>
        <top style="thin">
          <color theme="4"/>
        </top>
        <bottom style="thin">
          <color theme="4"/>
        </bottom>
      </border>
    </dxf>
    <dxf>
      <font>
        <b/>
        <i val="0"/>
        <color theme="3"/>
      </font>
    </dxf>
    <dxf>
      <font>
        <b val="0"/>
        <i val="0"/>
        <color theme="3"/>
      </font>
      <fill>
        <patternFill patternType="none">
          <bgColor auto="1"/>
        </patternFill>
      </fill>
    </dxf>
    <dxf>
      <font>
        <b val="0"/>
        <i/>
        <sz val="10"/>
        <color theme="3"/>
        <name val="Cambria"/>
        <scheme val="major"/>
      </font>
      <border>
        <vertical/>
        <horizontal/>
      </border>
    </dxf>
    <dxf>
      <font>
        <color theme="1"/>
      </font>
      <border>
        <vertical/>
        <horizontal/>
      </border>
    </dxf>
  </dxfs>
  <tableStyles count="3" defaultTableStyle="TableStyleMedium2" defaultPivotStyle="Family Budget PivotTable">
    <tableStyle name="Family Budget" pivot="0" table="0" count="10" xr9:uid="{00000000-0011-0000-FFFF-FFFF00000000}">
      <tableStyleElement type="wholeTable" dxfId="140"/>
      <tableStyleElement type="headerRow" dxfId="139"/>
    </tableStyle>
    <tableStyle name="Family Budget PivotTable" table="0" count="5" xr9:uid="{00000000-0011-0000-FFFF-FFFF01000000}">
      <tableStyleElement type="wholeTable" dxfId="138"/>
      <tableStyleElement type="headerRow" dxfId="137"/>
      <tableStyleElement type="totalRow" dxfId="136"/>
      <tableStyleElement type="firstRowStripe" dxfId="135"/>
      <tableStyleElement type="pageFieldLabels" dxfId="134"/>
    </tableStyle>
    <tableStyle name="Family Budget Table Style" pivot="0" count="4" xr9:uid="{00000000-0011-0000-FFFF-FFFF02000000}">
      <tableStyleElement type="wholeTable" dxfId="133"/>
      <tableStyleElement type="headerRow" dxfId="132"/>
      <tableStyleElement type="totalRow" dxfId="131"/>
      <tableStyleElement type="firstRowStripe" dxfId="130"/>
    </tableStyle>
  </tableStyles>
  <extLst>
    <ext xmlns:x14="http://schemas.microsoft.com/office/spreadsheetml/2009/9/main" uri="{46F421CA-312F-682f-3DD2-61675219B42D}">
      <x14:dxfs count="8">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Family Budget">
        <x14:slicerStyle name="Family Budge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[Orçamento - Final.xlsx]Dados adicionais!Tabela dinâmica7</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Fixo vs Variável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'Dados adicionais'!$I$2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1C-49CD-926F-A1D16AD07A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1C-49CD-926F-A1D16AD07AA3}"/>
              </c:ext>
            </c:extLst>
          </c:dPt>
          <c:dLbls>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'Dados adicionais'!$H$3:$H$5</c:f>
              <c:strCache>
                <c:ptCount val="2"/>
                <c:pt idx="0">
                  <c:v>Fixo</c:v>
                </c:pt>
                <c:pt idx="1">
                  <c:v>Variável</c:v>
                </c:pt>
              </c:strCache>
            </c:strRef>
          </c:cat>
          <c:val>
            <c:numRef>
              <c:f>'Dados adicionais'!$I$3:$I$5</c:f>
              <c:numCache>
                <c:formatCode>"R$"#,##0_);\("R$"#,##0\)</c:formatCode>
                <c:ptCount val="2"/>
                <c:pt idx="0">
                  <c:v>4789</c:v>
                </c:pt>
                <c:pt idx="1">
                  <c:v>7640</c:v>
                </c:pt>
              </c:numCache>
            </c:numRef>
          </c:val>
          <c:extLst>
            <c:ext xmlns:c16="http://schemas.microsoft.com/office/drawing/2014/chart" uri="{C3380CC4-5D6E-409C-BE32-E72D297353CC}">
              <c16:uniqueId val="{00000004-301C-49CD-926F-A1D16AD07AA3}"/>
            </c:ext>
          </c:extLst>
        </c:ser>
        <c:dLbls>
          <c:dLblPos val="bestFit"/>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[Orçamento - Final.xlsx]Dados adicionais!Tabela dinâmica8</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Essenciais vs Não</a:t>
            </a:r>
            <a:r>
              <a:rPr lang="en-US" baseline="0"/>
              <a:t> Essenciais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dLbl>
          <c:idx val="0"/>
          <c:layout>
            <c:manualLayout>
              <c:x val="-0.1005586592178771"/>
              <c:y val="0.10966805982522193"/>
            </c:manualLayout>
          </c:layout>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s>
    <c:plotArea>
      <c:layout/>
      <c:pieChart>
        <c:varyColors val="1"/>
        <c:ser>
          <c:idx val="0"/>
          <c:order val="0"/>
          <c:tx>
            <c:strRef>
              <c:f>'Dados adicionais'!$L$2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073-4D2F-96D3-5051854063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73-4D2F-96D3-50518540633B}"/>
              </c:ext>
            </c:extLst>
          </c:dPt>
          <c:dLbls>
            <c:dLbl>
              <c:idx val="1"/>
              <c:layout>
                <c:manualLayout>
                  <c:x val="-0.1005586592178771"/>
                  <c:y val="0.1096680598252219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073-4D2F-96D3-50518540633B}"/>
                </c:ext>
              </c:extLst>
            </c:dLbl>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'Dados adicionais'!$K$3:$K$5</c:f>
              <c:strCache>
                <c:ptCount val="2"/>
                <c:pt idx="0">
                  <c:v>Essencial</c:v>
                </c:pt>
                <c:pt idx="1">
                  <c:v>Não Essencial</c:v>
                </c:pt>
              </c:strCache>
            </c:strRef>
          </c:cat>
          <c:val>
            <c:numRef>
              <c:f>'Dados adicionais'!$L$3:$L$5</c:f>
              <c:numCache>
                <c:formatCode>"R$"#,##0_);\("R$"#,##0\)</c:formatCode>
                <c:ptCount val="2"/>
                <c:pt idx="0">
                  <c:v>9069</c:v>
                </c:pt>
                <c:pt idx="1">
                  <c:v>3360</c:v>
                </c:pt>
              </c:numCache>
            </c:numRef>
          </c:val>
          <c:extLst>
            <c:ext xmlns:c16="http://schemas.microsoft.com/office/drawing/2014/chart" uri="{C3380CC4-5D6E-409C-BE32-E72D297353CC}">
              <c16:uniqueId val="{00000004-9073-4D2F-96D3-50518540633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pivotSource>
    <c:name>[Orçamento - Final.xlsx]Dados adicionais!ResumoDoOrçamento</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Distribuição</a:t>
            </a:r>
            <a:r>
              <a:rPr lang="en-US" baseline="0"/>
              <a:t> de Custos</a:t>
            </a:r>
            <a:endParaRPr lang="en-US"/>
          </a:p>
        </c:rich>
      </c:tx>
      <c:layout>
        <c:manualLayout>
          <c:xMode val="edge"/>
          <c:yMode val="edge"/>
          <c:x val="0.36559163832331609"/>
          <c:y val="9.30749354179067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marker>
          <c:symbol val="none"/>
        </c:marker>
        <c:dLbl>
          <c:idx val="0"/>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2"/>
        <c:spPr>
          <a:solidFill>
            <a:schemeClr val="accent1"/>
          </a:solidFill>
          <a:ln w="19050">
            <a:solidFill>
              <a:schemeClr val="lt1"/>
            </a:solidFill>
          </a:ln>
          <a:effectLst/>
        </c:spPr>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s>
    <c:plotArea>
      <c:layout/>
      <c:pieChart>
        <c:varyColors val="1"/>
        <c:ser>
          <c:idx val="0"/>
          <c:order val="0"/>
          <c:tx>
            <c:strRef>
              <c:f>'Dados adicionais'!$C$2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CE4-49D3-BBC7-B3037EDB5D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E4-49D3-BBC7-B3037EDB5D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CE4-49D3-BBC7-B3037EDB5D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CE4-49D3-BBC7-B3037EDB5D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CE4-49D3-BBC7-B3037EDB5D4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CE4-49D3-BBC7-B3037EDB5D4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CE4-49D3-BBC7-B3037EDB5D4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CE4-49D3-BBC7-B3037EDB5D4C}"/>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CE4-49D3-BBC7-B3037EDB5D4C}"/>
              </c:ext>
            </c:extLst>
          </c:dPt>
          <c:dLbls>
            <c:spPr>
              <a:solidFill>
                <a:srgbClr val="FFFFFF"/>
              </a:solidFill>
              <a:ln>
                <a:solidFill>
                  <a:srgbClr val="2F2B20">
                    <a:lumMod val="25000"/>
                    <a:lumOff val="75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pt-BR"/>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'Dados adicionais'!$B$3:$B$12</c:f>
              <c:strCache>
                <c:ptCount val="9"/>
                <c:pt idx="0">
                  <c:v>Alimentação</c:v>
                </c:pt>
                <c:pt idx="1">
                  <c:v>Moradia</c:v>
                </c:pt>
                <c:pt idx="2">
                  <c:v>Transporte</c:v>
                </c:pt>
                <c:pt idx="3">
                  <c:v>Contas e Serviços</c:v>
                </c:pt>
                <c:pt idx="4">
                  <c:v>Família e Dependentes</c:v>
                </c:pt>
                <c:pt idx="5">
                  <c:v>Dívidas e Compromissos</c:v>
                </c:pt>
                <c:pt idx="6">
                  <c:v>Investimentos e Metas</c:v>
                </c:pt>
                <c:pt idx="7">
                  <c:v>Lazer e Estilo de Vida</c:v>
                </c:pt>
                <c:pt idx="8">
                  <c:v>Outros</c:v>
                </c:pt>
              </c:strCache>
            </c:strRef>
          </c:cat>
          <c:val>
            <c:numRef>
              <c:f>'Dados adicionais'!$C$3:$C$12</c:f>
              <c:numCache>
                <c:formatCode>"R$"#,##0_);\("R$"#,##0\)</c:formatCode>
                <c:ptCount val="9"/>
                <c:pt idx="0">
                  <c:v>3722</c:v>
                </c:pt>
                <c:pt idx="1">
                  <c:v>1763</c:v>
                </c:pt>
                <c:pt idx="2">
                  <c:v>1400</c:v>
                </c:pt>
                <c:pt idx="3">
                  <c:v>320</c:v>
                </c:pt>
                <c:pt idx="4">
                  <c:v>1439</c:v>
                </c:pt>
                <c:pt idx="5">
                  <c:v>1100</c:v>
                </c:pt>
                <c:pt idx="6">
                  <c:v>900</c:v>
                </c:pt>
                <c:pt idx="7">
                  <c:v>1060</c:v>
                </c:pt>
                <c:pt idx="8">
                  <c:v>725</c:v>
                </c:pt>
              </c:numCache>
            </c:numRef>
          </c:val>
          <c:extLst>
            <c:ext xmlns:c16="http://schemas.microsoft.com/office/drawing/2014/chart" uri="{C3380CC4-5D6E-409C-BE32-E72D297353CC}">
              <c16:uniqueId val="{00000012-CCE4-49D3-BBC7-B3037EDB5D4C}"/>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Despesas mensais'!A1"/><Relationship Id="rId5" Type="http://schemas.openxmlformats.org/officeDocument/2006/relationships/image" Target="../media/image1.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Relat&#243;rio de or&#231;amento mensal'!A1"/></Relationships>
</file>

<file path=xl/drawings/drawing1.xml><?xml version="1.0" encoding="utf-8"?>
<xdr:wsDr xmlns:xdr="http://schemas.openxmlformats.org/drawingml/2006/spreadsheetDrawing" xmlns:a="http://schemas.openxmlformats.org/drawingml/2006/main">
  <xdr:twoCellAnchor editAs="oneCell">
    <xdr:from>
      <xdr:col>5</xdr:col>
      <xdr:colOff>798148</xdr:colOff>
      <xdr:row>0</xdr:row>
      <xdr:rowOff>162009</xdr:rowOff>
    </xdr:from>
    <xdr:to>
      <xdr:col>7</xdr:col>
      <xdr:colOff>200528</xdr:colOff>
      <xdr:row>0</xdr:row>
      <xdr:rowOff>436329</xdr:rowOff>
    </xdr:to>
    <xdr:sp macro="" textlink="">
      <xdr:nvSpPr>
        <xdr:cNvPr id="3" name="Insira as despesas" descr="Botão de navegação para a planilha Despesas Mensais.">
          <a:hlinkClick xmlns:r="http://schemas.openxmlformats.org/officeDocument/2006/relationships" r:id="rId1" tooltip="Selecione para navegar até a planilha Despesas Mensais."/>
          <a:extLst>
            <a:ext uri="{FF2B5EF4-FFF2-40B4-BE49-F238E27FC236}">
              <a16:creationId xmlns:a16="http://schemas.microsoft.com/office/drawing/2014/main" id="{00000000-0008-0000-0000-000003000000}"/>
            </a:ext>
          </a:extLst>
        </xdr:cNvPr>
        <xdr:cNvSpPr/>
      </xdr:nvSpPr>
      <xdr:spPr>
        <a:xfrm>
          <a:off x="4544648" y="162009"/>
          <a:ext cx="1487297" cy="274320"/>
        </a:xfrm>
        <a:prstGeom prst="rect">
          <a:avLst/>
        </a:prstGeom>
        <a:solidFill>
          <a:schemeClr val="accent1">
            <a:lumMod val="40000"/>
            <a:lumOff val="60000"/>
          </a:schemeClr>
        </a:solidFill>
        <a:ln>
          <a:solidFill>
            <a:schemeClr val="accent1">
              <a:lumMod val="60000"/>
              <a:lumOff val="40000"/>
            </a:schemeClr>
          </a:solidFill>
        </a:ln>
        <a:effectLst>
          <a:outerShdw blurRad="12700" algn="tl" rotWithShape="0">
            <a:prstClr val="black">
              <a:alpha val="18000"/>
            </a:prstClr>
          </a:outerShdw>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rtl="0"/>
          <a:r>
            <a:rPr lang="pt-br" sz="1100">
              <a:solidFill>
                <a:schemeClr val="tx2"/>
              </a:solidFill>
              <a:latin typeface="Franklin Gothic Book" panose="020B0503020102020204" pitchFamily="34" charset="0"/>
              <a:ea typeface="+mn-ea"/>
              <a:cs typeface="+mn-cs"/>
            </a:rPr>
            <a:t>Despesas mensais</a:t>
          </a:r>
        </a:p>
      </xdr:txBody>
    </xdr:sp>
    <xdr:clientData fPrintsWithSheet="0"/>
  </xdr:twoCellAnchor>
  <xdr:twoCellAnchor editAs="oneCell">
    <xdr:from>
      <xdr:col>8</xdr:col>
      <xdr:colOff>95247</xdr:colOff>
      <xdr:row>0</xdr:row>
      <xdr:rowOff>10584</xdr:rowOff>
    </xdr:from>
    <xdr:to>
      <xdr:col>8</xdr:col>
      <xdr:colOff>116414</xdr:colOff>
      <xdr:row>35</xdr:row>
      <xdr:rowOff>21167</xdr:rowOff>
    </xdr:to>
    <xdr:cxnSp macro="">
      <xdr:nvCxnSpPr>
        <xdr:cNvPr id="8" name="Divisor de Página" descr="Divisor de Página">
          <a:extLst>
            <a:ext uri="{FF2B5EF4-FFF2-40B4-BE49-F238E27FC236}">
              <a16:creationId xmlns:a16="http://schemas.microsoft.com/office/drawing/2014/main" id="{00000000-0008-0000-0000-000008000000}"/>
            </a:ext>
          </a:extLst>
        </xdr:cNvPr>
        <xdr:cNvCxnSpPr/>
      </xdr:nvCxnSpPr>
      <xdr:spPr>
        <a:xfrm>
          <a:off x="6233580" y="10584"/>
          <a:ext cx="21167" cy="7535333"/>
        </a:xfrm>
        <a:prstGeom prst="line">
          <a:avLst/>
        </a:prstGeom>
        <a:ln w="3175">
          <a:solidFill>
            <a:schemeClr val="bg1">
              <a:lumMod val="75000"/>
            </a:schemeClr>
          </a:solidFill>
        </a:ln>
        <a:effectLst/>
      </xdr:spPr>
      <xdr:style>
        <a:lnRef idx="2">
          <a:schemeClr val="accent1"/>
        </a:lnRef>
        <a:fillRef idx="0">
          <a:schemeClr val="accent1"/>
        </a:fillRef>
        <a:effectRef idx="1">
          <a:schemeClr val="accent1"/>
        </a:effectRef>
        <a:fontRef idx="minor">
          <a:schemeClr val="tx1"/>
        </a:fontRef>
      </xdr:style>
    </xdr:cxnSp>
    <xdr:clientData fPrintsWithSheet="0"/>
  </xdr:twoCellAnchor>
  <xdr:twoCellAnchor editAs="oneCell">
    <xdr:from>
      <xdr:col>9</xdr:col>
      <xdr:colOff>133349</xdr:colOff>
      <xdr:row>1</xdr:row>
      <xdr:rowOff>76200</xdr:rowOff>
    </xdr:from>
    <xdr:to>
      <xdr:col>14</xdr:col>
      <xdr:colOff>9524</xdr:colOff>
      <xdr:row>6</xdr:row>
      <xdr:rowOff>72075</xdr:rowOff>
    </xdr:to>
    <mc:AlternateContent xmlns:mc="http://schemas.openxmlformats.org/markup-compatibility/2006" xmlns:a14="http://schemas.microsoft.com/office/drawing/2010/main">
      <mc:Choice Requires="a14">
        <xdr:graphicFrame macro="">
          <xdr:nvGraphicFramePr>
            <xdr:cNvPr id="2" name="Categoria">
              <a:extLst>
                <a:ext uri="{FF2B5EF4-FFF2-40B4-BE49-F238E27FC236}">
                  <a16:creationId xmlns:a16="http://schemas.microsoft.com/office/drawing/2014/main" id="{801F6EBF-4CB6-4647-B672-27635E26CB73}"/>
                </a:ext>
              </a:extLst>
            </xdr:cNvPr>
            <xdr:cNvGraphicFramePr/>
          </xdr:nvGraphicFramePr>
          <xdr:xfrm>
            <a:off x="0" y="0"/>
            <a:ext cx="0" cy="0"/>
          </xdr:xfrm>
          <a:graphic>
            <a:graphicData uri="http://schemas.microsoft.com/office/drawing/2010/slicer">
              <sle:slicer xmlns:sle="http://schemas.microsoft.com/office/drawing/2010/slicer" name="Categoria"/>
            </a:graphicData>
          </a:graphic>
        </xdr:graphicFrame>
      </mc:Choice>
      <mc:Fallback xmlns="">
        <xdr:sp macro="" textlink="">
          <xdr:nvSpPr>
            <xdr:cNvPr id="0" name=""/>
            <xdr:cNvSpPr>
              <a:spLocks noTextEdit="1"/>
            </xdr:cNvSpPr>
          </xdr:nvSpPr>
          <xdr:spPr>
            <a:xfrm>
              <a:off x="7372349" y="847725"/>
              <a:ext cx="6562725" cy="1148400"/>
            </a:xfrm>
            <a:prstGeom prst="rect">
              <a:avLst/>
            </a:prstGeom>
            <a:solidFill>
              <a:prstClr val="white"/>
            </a:solidFill>
            <a:ln w="1">
              <a:solidFill>
                <a:prstClr val="green"/>
              </a:solidFill>
            </a:ln>
          </xdr:spPr>
          <xdr:txBody>
            <a:bodyPr vertOverflow="clip" horzOverflow="clip"/>
            <a:lstStyle/>
            <a:p>
              <a:r>
                <a:rPr lang="pt-BR" sz="1100"/>
                <a:t>Esta forma representa uma segmentação de dados. Segmentações de dados têm suporte no Excel 2010 ou versões posteriores.
\Se a forma tiver sido modificada em uma versão anterior do Excel, ou se a pasta de trabalho tiver sido salva no Excel 2003 ou versões anteriores, a segmentação de dados não poderá ser usada.</a:t>
              </a:r>
            </a:p>
          </xdr:txBody>
        </xdr:sp>
      </mc:Fallback>
    </mc:AlternateContent>
    <xdr:clientData/>
  </xdr:twoCellAnchor>
  <xdr:twoCellAnchor>
    <xdr:from>
      <xdr:col>3</xdr:col>
      <xdr:colOff>971550</xdr:colOff>
      <xdr:row>22</xdr:row>
      <xdr:rowOff>95250</xdr:rowOff>
    </xdr:from>
    <xdr:to>
      <xdr:col>7</xdr:col>
      <xdr:colOff>200026</xdr:colOff>
      <xdr:row>33</xdr:row>
      <xdr:rowOff>180974</xdr:rowOff>
    </xdr:to>
    <xdr:graphicFrame macro="">
      <xdr:nvGraphicFramePr>
        <xdr:cNvPr id="4" name="Gráfico 3">
          <a:extLst>
            <a:ext uri="{FF2B5EF4-FFF2-40B4-BE49-F238E27FC236}">
              <a16:creationId xmlns:a16="http://schemas.microsoft.com/office/drawing/2014/main" id="{BD866E61-7D8B-4CCA-A296-CE50D40E81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295276</xdr:colOff>
      <xdr:row>22</xdr:row>
      <xdr:rowOff>85724</xdr:rowOff>
    </xdr:from>
    <xdr:to>
      <xdr:col>3</xdr:col>
      <xdr:colOff>781051</xdr:colOff>
      <xdr:row>34</xdr:row>
      <xdr:rowOff>0</xdr:rowOff>
    </xdr:to>
    <xdr:graphicFrame macro="">
      <xdr:nvGraphicFramePr>
        <xdr:cNvPr id="5" name="Gráfico 4">
          <a:extLst>
            <a:ext uri="{FF2B5EF4-FFF2-40B4-BE49-F238E27FC236}">
              <a16:creationId xmlns:a16="http://schemas.microsoft.com/office/drawing/2014/main" id="{537F42AA-B021-4BA3-90EC-EEE5484704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304801</xdr:colOff>
      <xdr:row>34</xdr:row>
      <xdr:rowOff>142875</xdr:rowOff>
    </xdr:from>
    <xdr:to>
      <xdr:col>7</xdr:col>
      <xdr:colOff>200026</xdr:colOff>
      <xdr:row>50</xdr:row>
      <xdr:rowOff>104774</xdr:rowOff>
    </xdr:to>
    <xdr:graphicFrame macro="">
      <xdr:nvGraphicFramePr>
        <xdr:cNvPr id="6" name="Gráfico 5">
          <a:extLst>
            <a:ext uri="{FF2B5EF4-FFF2-40B4-BE49-F238E27FC236}">
              <a16:creationId xmlns:a16="http://schemas.microsoft.com/office/drawing/2014/main" id="{A9D9177C-D98E-4847-A075-9DF20EAEF5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xdr:col>
      <xdr:colOff>504826</xdr:colOff>
      <xdr:row>0</xdr:row>
      <xdr:rowOff>76201</xdr:rowOff>
    </xdr:from>
    <xdr:to>
      <xdr:col>14</xdr:col>
      <xdr:colOff>38100</xdr:colOff>
      <xdr:row>0</xdr:row>
      <xdr:rowOff>551260</xdr:rowOff>
    </xdr:to>
    <xdr:pic>
      <xdr:nvPicPr>
        <xdr:cNvPr id="7" name="Imagem 6">
          <a:extLst>
            <a:ext uri="{FF2B5EF4-FFF2-40B4-BE49-F238E27FC236}">
              <a16:creationId xmlns:a16="http://schemas.microsoft.com/office/drawing/2014/main" id="{5A9110EF-EA69-36E2-9645-A165BB5EED48}"/>
            </a:ext>
          </a:extLst>
        </xdr:cNvPr>
        <xdr:cNvPicPr>
          <a:picLocks noChangeAspect="1"/>
        </xdr:cNvPicPr>
      </xdr:nvPicPr>
      <xdr:blipFill>
        <a:blip xmlns:r="http://schemas.openxmlformats.org/officeDocument/2006/relationships" r:embed="rId5"/>
        <a:stretch>
          <a:fillRect/>
        </a:stretch>
      </xdr:blipFill>
      <xdr:spPr>
        <a:xfrm>
          <a:off x="12058651" y="76201"/>
          <a:ext cx="1904999" cy="475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21167</xdr:colOff>
      <xdr:row>0</xdr:row>
      <xdr:rowOff>114300</xdr:rowOff>
    </xdr:from>
    <xdr:to>
      <xdr:col>8</xdr:col>
      <xdr:colOff>2247900</xdr:colOff>
      <xdr:row>0</xdr:row>
      <xdr:rowOff>388620</xdr:rowOff>
    </xdr:to>
    <xdr:sp macro="" textlink="">
      <xdr:nvSpPr>
        <xdr:cNvPr id="3" name="Relatório de orçamento" descr="Botão de navegação para a planilha Relatório de Despesas Mensais.">
          <a:hlinkClick xmlns:r="http://schemas.openxmlformats.org/officeDocument/2006/relationships" r:id="rId1" tooltip="Selecione para navegar até a planilha Relatório de Orçamento Mensal."/>
          <a:extLst>
            <a:ext uri="{FF2B5EF4-FFF2-40B4-BE49-F238E27FC236}">
              <a16:creationId xmlns:a16="http://schemas.microsoft.com/office/drawing/2014/main" id="{00000000-0008-0000-0100-000003000000}"/>
            </a:ext>
          </a:extLst>
        </xdr:cNvPr>
        <xdr:cNvSpPr/>
      </xdr:nvSpPr>
      <xdr:spPr>
        <a:xfrm>
          <a:off x="7526867" y="114300"/>
          <a:ext cx="2226733" cy="274320"/>
        </a:xfrm>
        <a:prstGeom prst="rect">
          <a:avLst/>
        </a:prstGeom>
        <a:solidFill>
          <a:schemeClr val="accent1">
            <a:lumMod val="40000"/>
            <a:lumOff val="60000"/>
          </a:schemeClr>
        </a:solidFill>
        <a:ln>
          <a:solidFill>
            <a:schemeClr val="accent1">
              <a:lumMod val="60000"/>
              <a:lumOff val="40000"/>
            </a:schemeClr>
          </a:solidFill>
        </a:ln>
        <a:effectLst>
          <a:outerShdw blurRad="12700" algn="tl" rotWithShape="0">
            <a:prstClr val="black">
              <a:alpha val="18000"/>
            </a:prstClr>
          </a:outerShdw>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rtl="0"/>
          <a:r>
            <a:rPr lang="pt-br" sz="1100">
              <a:solidFill>
                <a:schemeClr val="tx2"/>
              </a:solidFill>
              <a:latin typeface="Franklin Gothic Book" panose="020B0503020102020204" pitchFamily="34" charset="0"/>
              <a:ea typeface="+mn-ea"/>
              <a:cs typeface="+mn-cs"/>
            </a:rPr>
            <a:t>Relatório de orçamento mensal</a:t>
          </a: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iel Neiss" refreshedDate="45828.606342245374" createdVersion="5" refreshedVersion="8" minRefreshableVersion="3" recordCount="44" xr:uid="{00000000-000A-0000-FFFF-FFFF04000000}">
  <cacheSource type="worksheet">
    <worksheetSource name="DetalhesDoOrçamento"/>
  </cacheSource>
  <cacheFields count="8">
    <cacheField name="Descrição" numFmtId="0">
      <sharedItems count="95">
        <s v="Aluguel/Prestação do imóvel"/>
        <s v="Condomínio"/>
        <s v="IPTU"/>
        <s v="Contas de luz"/>
        <s v="Água"/>
        <s v="Gás"/>
        <s v="Internet (residencial e celular)"/>
        <s v="Seguro residencial"/>
        <s v="Manutenção"/>
        <s v="Supermercado"/>
        <s v="Feira/Hortifruti"/>
        <s v="Refeições fora de casa / Ifood"/>
        <s v="Lanches e cafés"/>
        <s v="Combustível"/>
        <s v="Transporte público"/>
        <s v="Apps de transporte"/>
        <s v="Manutenção do veículo"/>
        <s v="IPVA (mensalizado)"/>
        <s v="Seguro do carro"/>
        <s v="Estacionamento/Pedágio"/>
        <s v="Celular"/>
        <s v="Streaming (Netflix, Spotify, etc.)"/>
        <s v="Assinaturas e apps (iCloud, Google Drive, etc.)"/>
        <s v="TV por assinatura"/>
        <s v="Escola/faculdade"/>
        <s v="Material escolar"/>
        <s v="Plano de saúde"/>
        <s v="Medicamentos"/>
        <s v="Cuidados com dependentes"/>
        <s v="Mesada"/>
        <s v="Financiamentos/empréstimos"/>
        <s v="Empréstimos informais"/>
        <s v="Reserva de emergência"/>
        <s v="Previdência privada"/>
        <s v="Investimentos diversos"/>
        <s v="Academia"/>
        <s v="Cursos"/>
        <s v="Cinema/Shows/Passeios"/>
        <s v="Viagens"/>
        <s v="Presentes/datas especiais"/>
        <s v="Cuidados pessoais"/>
        <s v="Pet"/>
        <s v="Doações"/>
        <s v="Imprevistos/emergências"/>
        <s v="Atividades extracurriculares" u="1"/>
        <s v="Médico" u="1"/>
        <s v="Mensalidade escolar" u="1"/>
        <s v="Shows" u="1"/>
        <s v="Teatro ao vivo" u="1"/>
        <s v="Filmes" u="1"/>
        <s v="Música (CDs, downloads, etc.)" u="1"/>
        <s v="Eventos esportivos" u="1"/>
        <s v="Vídeo/DVD (compra)" u="1"/>
        <s v="Locações de vídeo/DVD" u="1"/>
        <s v="Jantar fora" u="1"/>
        <s v="Instituição beneficente 1" u="1"/>
        <s v="Instituição beneficente 2" u="1"/>
        <s v="Presente 1" u="1"/>
        <s v="Presente 2" u="1"/>
        <s v="TV a cabo/satélite" u="1"/>
        <s v="Eletricidade" u="1"/>
        <s v="Serviço de limpeza de casa" u="1"/>
        <s v="Hipoteca ou aluguel" u="1"/>
        <s v="Natural gás" u="1"/>
        <s v="Serviço de Internet/online" u="1"/>
        <s v="Telefone (celular)" u="1"/>
        <s v="Telefone (residencial)" u="1"/>
        <s v="Suprimentos" u="1"/>
        <s v="Lixeira e remoção desperdício" u="1"/>
        <s v="Água e esgoto" u="1"/>
        <s v="Saúde" u="1"/>
        <s v="Residencial" u="1"/>
        <s v="Vida" u="1"/>
        <s v="Cartão de crédito 1" u="1"/>
        <s v="Cartão de crédito 2" u="1"/>
        <s v="Cartão de crédito 3" u="1"/>
        <s v="Pessoal" u="1"/>
        <s v="Estudante" u="1"/>
        <s v="Vestuário" u="1"/>
        <s v="Lavagem a seco" u="1"/>
        <s v="Cabelo/unhas" u="1"/>
        <s v="Alimentação" u="1"/>
        <s v="Dia da Beleza" u="1"/>
        <s v="Brinquedos" u="1"/>
        <s v="Conta de investimentos" u="1"/>
        <s v="Conta de aposentadoria" u="1"/>
        <s v="Federal" u="1"/>
        <s v="Local" u="1"/>
        <s v="Estadual" u="1"/>
        <s v="Transporte público/táxi" u="1"/>
        <s v="Seguro" u="1"/>
        <s v="Licenciamento " u="1"/>
        <s v="Taxas de estacionamento" u="1"/>
        <s v="Pagamento do veículo" u="1"/>
        <s v="Licensing " u="1"/>
      </sharedItems>
    </cacheField>
    <cacheField name="Categoria" numFmtId="0">
      <sharedItems count="18">
        <s v="Moradia"/>
        <s v="Alimentação"/>
        <s v="Transporte"/>
        <s v="Contas e Serviços"/>
        <s v="Família e Dependentes"/>
        <s v="Dívidas e Compromissos"/>
        <s v="Investimentos e Metas"/>
        <s v="Lazer e Estilo de Vida"/>
        <s v="Outros"/>
        <s v="Filhos" u="1"/>
        <s v="Entretenimento" u="1"/>
        <s v="Presentes e instituição de caridade" u="1"/>
        <s v="Seguro" u="1"/>
        <s v="Empréstimos" u="1"/>
        <s v="Cuidados pessoais" u="1"/>
        <s v="Animais de estimação" u="1"/>
        <s v="Poupanças ou investimentos" u="1"/>
        <s v="Impostos" u="1"/>
      </sharedItems>
    </cacheField>
    <cacheField name="Relevância" numFmtId="0">
      <sharedItems count="2">
        <s v="Essencial"/>
        <s v="Não Essencial"/>
      </sharedItems>
    </cacheField>
    <cacheField name="Tipo" numFmtId="0">
      <sharedItems count="2">
        <s v="Fixo"/>
        <s v="Variável"/>
      </sharedItems>
    </cacheField>
    <cacheField name="Custo previsto" numFmtId="5">
      <sharedItems containsSemiMixedTypes="0" containsString="0" containsNumber="1" containsInteger="1" minValue="0" maxValue="2400"/>
    </cacheField>
    <cacheField name="Custo Real" numFmtId="5">
      <sharedItems containsSemiMixedTypes="0" containsString="0" containsNumber="1" containsInteger="1" minValue="0" maxValue="2100"/>
    </cacheField>
    <cacheField name="Diferença" numFmtId="5">
      <sharedItems containsSemiMixedTypes="0" containsString="0" containsNumber="1" containsInteger="1" minValue="-300" maxValue="1400"/>
    </cacheField>
    <cacheField name="Visão geral de custo real" numFmtId="5">
      <sharedItems containsSemiMixedTypes="0" containsString="0" containsNumber="1" containsInteger="1" minValue="0" maxValue="21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x v="0"/>
    <x v="0"/>
    <x v="0"/>
    <x v="0"/>
    <n v="2400"/>
    <n v="1000"/>
    <n v="1400"/>
    <n v="1000"/>
  </r>
  <r>
    <x v="1"/>
    <x v="0"/>
    <x v="0"/>
    <x v="0"/>
    <n v="0"/>
    <n v="0"/>
    <n v="0"/>
    <n v="0"/>
  </r>
  <r>
    <x v="2"/>
    <x v="0"/>
    <x v="0"/>
    <x v="0"/>
    <n v="0"/>
    <n v="0"/>
    <n v="0"/>
    <n v="0"/>
  </r>
  <r>
    <x v="3"/>
    <x v="0"/>
    <x v="0"/>
    <x v="1"/>
    <n v="150"/>
    <n v="185"/>
    <n v="-35"/>
    <n v="185"/>
  </r>
  <r>
    <x v="4"/>
    <x v="0"/>
    <x v="0"/>
    <x v="1"/>
    <n v="120"/>
    <n v="158"/>
    <n v="-38"/>
    <n v="158"/>
  </r>
  <r>
    <x v="5"/>
    <x v="0"/>
    <x v="0"/>
    <x v="1"/>
    <n v="180"/>
    <n v="150"/>
    <n v="30"/>
    <n v="150"/>
  </r>
  <r>
    <x v="6"/>
    <x v="0"/>
    <x v="0"/>
    <x v="0"/>
    <n v="200"/>
    <n v="200"/>
    <n v="0"/>
    <n v="200"/>
  </r>
  <r>
    <x v="7"/>
    <x v="0"/>
    <x v="0"/>
    <x v="0"/>
    <n v="30"/>
    <n v="30"/>
    <n v="0"/>
    <n v="30"/>
  </r>
  <r>
    <x v="8"/>
    <x v="0"/>
    <x v="0"/>
    <x v="1"/>
    <n v="0"/>
    <n v="40"/>
    <n v="-40"/>
    <n v="40"/>
  </r>
  <r>
    <x v="9"/>
    <x v="1"/>
    <x v="0"/>
    <x v="1"/>
    <n v="2000"/>
    <n v="2100"/>
    <n v="-100"/>
    <n v="2100"/>
  </r>
  <r>
    <x v="10"/>
    <x v="1"/>
    <x v="0"/>
    <x v="1"/>
    <n v="280"/>
    <n v="272"/>
    <n v="8"/>
    <n v="272"/>
  </r>
  <r>
    <x v="11"/>
    <x v="1"/>
    <x v="1"/>
    <x v="1"/>
    <n v="1000"/>
    <n v="1200"/>
    <n v="-200"/>
    <n v="1200"/>
  </r>
  <r>
    <x v="12"/>
    <x v="1"/>
    <x v="1"/>
    <x v="1"/>
    <n v="100"/>
    <n v="150"/>
    <n v="-50"/>
    <n v="150"/>
  </r>
  <r>
    <x v="13"/>
    <x v="2"/>
    <x v="0"/>
    <x v="1"/>
    <n v="300"/>
    <n v="350"/>
    <n v="-50"/>
    <n v="350"/>
  </r>
  <r>
    <x v="14"/>
    <x v="2"/>
    <x v="0"/>
    <x v="1"/>
    <n v="0"/>
    <n v="0"/>
    <n v="0"/>
    <n v="0"/>
  </r>
  <r>
    <x v="15"/>
    <x v="2"/>
    <x v="1"/>
    <x v="1"/>
    <n v="0"/>
    <n v="0"/>
    <n v="0"/>
    <n v="0"/>
  </r>
  <r>
    <x v="16"/>
    <x v="2"/>
    <x v="0"/>
    <x v="1"/>
    <n v="400"/>
    <n v="500"/>
    <n v="-100"/>
    <n v="500"/>
  </r>
  <r>
    <x v="17"/>
    <x v="2"/>
    <x v="0"/>
    <x v="0"/>
    <n v="100"/>
    <n v="100"/>
    <n v="0"/>
    <n v="100"/>
  </r>
  <r>
    <x v="18"/>
    <x v="2"/>
    <x v="0"/>
    <x v="0"/>
    <n v="45"/>
    <n v="50"/>
    <n v="-5"/>
    <n v="50"/>
  </r>
  <r>
    <x v="19"/>
    <x v="2"/>
    <x v="1"/>
    <x v="1"/>
    <n v="300"/>
    <n v="400"/>
    <n v="-100"/>
    <n v="400"/>
  </r>
  <r>
    <x v="20"/>
    <x v="3"/>
    <x v="0"/>
    <x v="0"/>
    <n v="120"/>
    <n v="120"/>
    <n v="0"/>
    <n v="120"/>
  </r>
  <r>
    <x v="21"/>
    <x v="3"/>
    <x v="1"/>
    <x v="0"/>
    <n v="50"/>
    <n v="50"/>
    <n v="0"/>
    <n v="50"/>
  </r>
  <r>
    <x v="22"/>
    <x v="3"/>
    <x v="1"/>
    <x v="0"/>
    <n v="150"/>
    <n v="150"/>
    <n v="0"/>
    <n v="150"/>
  </r>
  <r>
    <x v="23"/>
    <x v="3"/>
    <x v="1"/>
    <x v="0"/>
    <n v="0"/>
    <n v="0"/>
    <n v="0"/>
    <n v="0"/>
  </r>
  <r>
    <x v="24"/>
    <x v="4"/>
    <x v="0"/>
    <x v="0"/>
    <n v="469"/>
    <n v="469"/>
    <n v="0"/>
    <n v="469"/>
  </r>
  <r>
    <x v="25"/>
    <x v="4"/>
    <x v="0"/>
    <x v="1"/>
    <n v="30"/>
    <n v="50"/>
    <n v="-20"/>
    <n v="50"/>
  </r>
  <r>
    <x v="26"/>
    <x v="4"/>
    <x v="0"/>
    <x v="0"/>
    <n v="500"/>
    <n v="500"/>
    <n v="0"/>
    <n v="500"/>
  </r>
  <r>
    <x v="27"/>
    <x v="4"/>
    <x v="0"/>
    <x v="1"/>
    <n v="120"/>
    <n v="120"/>
    <n v="0"/>
    <n v="120"/>
  </r>
  <r>
    <x v="28"/>
    <x v="4"/>
    <x v="0"/>
    <x v="1"/>
    <n v="250"/>
    <n v="250"/>
    <n v="0"/>
    <n v="250"/>
  </r>
  <r>
    <x v="29"/>
    <x v="4"/>
    <x v="1"/>
    <x v="1"/>
    <n v="50"/>
    <n v="50"/>
    <n v="0"/>
    <n v="50"/>
  </r>
  <r>
    <x v="30"/>
    <x v="5"/>
    <x v="0"/>
    <x v="0"/>
    <n v="1100"/>
    <n v="1100"/>
    <n v="0"/>
    <n v="1100"/>
  </r>
  <r>
    <x v="31"/>
    <x v="5"/>
    <x v="0"/>
    <x v="1"/>
    <n v="0"/>
    <n v="0"/>
    <n v="0"/>
    <n v="0"/>
  </r>
  <r>
    <x v="32"/>
    <x v="6"/>
    <x v="0"/>
    <x v="0"/>
    <n v="500"/>
    <n v="500"/>
    <n v="0"/>
    <n v="500"/>
  </r>
  <r>
    <x v="33"/>
    <x v="6"/>
    <x v="0"/>
    <x v="0"/>
    <n v="200"/>
    <n v="200"/>
    <n v="0"/>
    <n v="200"/>
  </r>
  <r>
    <x v="34"/>
    <x v="6"/>
    <x v="0"/>
    <x v="1"/>
    <n v="200"/>
    <n v="200"/>
    <n v="0"/>
    <n v="200"/>
  </r>
  <r>
    <x v="35"/>
    <x v="7"/>
    <x v="1"/>
    <x v="0"/>
    <n v="120"/>
    <n v="120"/>
    <n v="0"/>
    <n v="120"/>
  </r>
  <r>
    <x v="36"/>
    <x v="7"/>
    <x v="0"/>
    <x v="0"/>
    <n v="200"/>
    <n v="200"/>
    <n v="0"/>
    <n v="200"/>
  </r>
  <r>
    <x v="37"/>
    <x v="7"/>
    <x v="1"/>
    <x v="1"/>
    <n v="300"/>
    <n v="200"/>
    <n v="100"/>
    <n v="200"/>
  </r>
  <r>
    <x v="38"/>
    <x v="7"/>
    <x v="1"/>
    <x v="1"/>
    <n v="150"/>
    <n v="140"/>
    <n v="10"/>
    <n v="140"/>
  </r>
  <r>
    <x v="39"/>
    <x v="7"/>
    <x v="1"/>
    <x v="1"/>
    <n v="100"/>
    <n v="400"/>
    <n v="-300"/>
    <n v="400"/>
  </r>
  <r>
    <x v="40"/>
    <x v="8"/>
    <x v="0"/>
    <x v="1"/>
    <n v="50"/>
    <n v="150"/>
    <n v="-100"/>
    <n v="150"/>
  </r>
  <r>
    <x v="41"/>
    <x v="8"/>
    <x v="1"/>
    <x v="1"/>
    <n v="200"/>
    <n v="400"/>
    <n v="-200"/>
    <n v="400"/>
  </r>
  <r>
    <x v="42"/>
    <x v="8"/>
    <x v="1"/>
    <x v="1"/>
    <n v="50"/>
    <n v="100"/>
    <n v="-50"/>
    <n v="100"/>
  </r>
  <r>
    <x v="43"/>
    <x v="8"/>
    <x v="0"/>
    <x v="1"/>
    <n v="150"/>
    <n v="75"/>
    <n v="75"/>
    <n v="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elaDinâmicaDeResumoDoOrçamento" cacheId="0" applyNumberFormats="0" applyBorderFormats="0" applyFontFormats="0" applyPatternFormats="0" applyAlignmentFormats="0" applyWidthHeightFormats="1" dataCaption="Values" updatedVersion="8" minRefreshableVersion="3" itemPrintTitles="1" createdVersion="4" indent="0" outline="1" outlineData="1" multipleFieldFilters="0" rowHeaderCaption="Categoria">
  <location ref="K12:N31" firstHeaderRow="0" firstDataRow="1" firstDataCol="1"/>
  <pivotFields count="8">
    <pivotField axis="axisRow" showAll="0" insertBlankRow="1">
      <items count="96">
        <item m="1" x="89"/>
        <item m="1" x="59"/>
        <item m="1" x="55"/>
        <item m="1" x="56"/>
        <item m="1" x="78"/>
        <item m="1" x="47"/>
        <item m="1" x="73"/>
        <item m="1" x="74"/>
        <item m="1" x="75"/>
        <item m="1" x="54"/>
        <item m="1" x="79"/>
        <item m="1" x="60"/>
        <item m="1" x="44"/>
        <item m="1" x="86"/>
        <item m="1" x="81"/>
        <item x="13"/>
        <item x="5"/>
        <item m="1" x="57"/>
        <item m="1" x="58"/>
        <item x="9"/>
        <item m="1" x="82"/>
        <item m="1" x="80"/>
        <item m="1" x="70"/>
        <item x="35"/>
        <item m="1" x="71"/>
        <item m="1" x="61"/>
        <item m="1" x="90"/>
        <item m="1" x="84"/>
        <item m="1" x="94"/>
        <item m="1" x="72"/>
        <item m="1" x="48"/>
        <item m="1" x="87"/>
        <item x="8"/>
        <item m="1" x="45"/>
        <item m="1" x="62"/>
        <item m="1" x="49"/>
        <item m="1" x="50"/>
        <item m="1" x="63"/>
        <item m="1" x="64"/>
        <item m="1" x="92"/>
        <item m="1" x="76"/>
        <item m="1" x="65"/>
        <item m="1" x="66"/>
        <item m="1" x="85"/>
        <item x="25"/>
        <item m="1" x="46"/>
        <item m="1" x="51"/>
        <item m="1" x="88"/>
        <item m="1" x="77"/>
        <item m="1" x="67"/>
        <item m="1" x="83"/>
        <item m="1" x="93"/>
        <item m="1" x="52"/>
        <item m="1" x="53"/>
        <item m="1" x="68"/>
        <item m="1" x="69"/>
        <item m="1" x="91"/>
        <item x="0"/>
        <item x="1"/>
        <item x="2"/>
        <item x="3"/>
        <item x="4"/>
        <item x="6"/>
        <item x="7"/>
        <item x="10"/>
        <item x="11"/>
        <item x="12"/>
        <item x="14"/>
        <item x="15"/>
        <item x="16"/>
        <item x="17"/>
        <item x="18"/>
        <item x="19"/>
        <item x="20"/>
        <item x="21"/>
        <item x="22"/>
        <item x="23"/>
        <item x="24"/>
        <item x="26"/>
        <item x="27"/>
        <item x="28"/>
        <item x="29"/>
        <item x="30"/>
        <item x="31"/>
        <item x="32"/>
        <item x="33"/>
        <item x="34"/>
        <item x="36"/>
        <item x="37"/>
        <item x="38"/>
        <item x="39"/>
        <item x="40"/>
        <item x="41"/>
        <item x="42"/>
        <item x="43"/>
        <item t="default"/>
      </items>
    </pivotField>
    <pivotField axis="axisRow" showAll="0" insertBlankRow="1">
      <items count="19">
        <item sd="0" m="1" x="9"/>
        <item sd="0" m="1" x="10"/>
        <item sd="0" x="1"/>
        <item sd="0" m="1" x="11"/>
        <item sd="0" x="0"/>
        <item sd="0" m="1" x="12"/>
        <item sd="0" m="1" x="13"/>
        <item sd="0" m="1" x="14"/>
        <item sd="0" m="1" x="15"/>
        <item sd="0" m="1" x="16"/>
        <item sd="0" m="1" x="17"/>
        <item sd="0" x="2"/>
        <item sd="0" x="3"/>
        <item sd="0" x="4"/>
        <item sd="0" x="5"/>
        <item sd="0" x="6"/>
        <item sd="0" x="7"/>
        <item sd="0" x="8"/>
        <item t="default" sd="0"/>
      </items>
    </pivotField>
    <pivotField showAll="0"/>
    <pivotField showAll="0"/>
    <pivotField dataField="1" showAll="0" insertBlankRow="1"/>
    <pivotField dataField="1" showAll="0" insertBlankRow="1"/>
    <pivotField dataField="1" numFmtId="164" showAll="0" insertBlankRow="1"/>
    <pivotField numFmtId="165" showAll="0" insertBlankRow="1"/>
  </pivotFields>
  <rowFields count="2">
    <field x="1"/>
    <field x="0"/>
  </rowFields>
  <rowItems count="19">
    <i>
      <x v="2"/>
    </i>
    <i t="blank">
      <x v="2"/>
    </i>
    <i>
      <x v="4"/>
    </i>
    <i t="blank">
      <x v="4"/>
    </i>
    <i>
      <x v="11"/>
    </i>
    <i t="blank">
      <x v="11"/>
    </i>
    <i>
      <x v="12"/>
    </i>
    <i t="blank">
      <x v="12"/>
    </i>
    <i>
      <x v="13"/>
    </i>
    <i t="blank">
      <x v="13"/>
    </i>
    <i>
      <x v="14"/>
    </i>
    <i t="blank">
      <x v="14"/>
    </i>
    <i>
      <x v="15"/>
    </i>
    <i t="blank">
      <x v="15"/>
    </i>
    <i>
      <x v="16"/>
    </i>
    <i t="blank">
      <x v="16"/>
    </i>
    <i>
      <x v="17"/>
    </i>
    <i t="blank">
      <x v="17"/>
    </i>
    <i t="grand">
      <x/>
    </i>
  </rowItems>
  <colFields count="1">
    <field x="-2"/>
  </colFields>
  <colItems count="3">
    <i>
      <x/>
    </i>
    <i i="1">
      <x v="1"/>
    </i>
    <i i="2">
      <x v="2"/>
    </i>
  </colItems>
  <dataFields count="3">
    <dataField name="Custo previsto " fld="4" baseField="1" baseItem="3" numFmtId="5"/>
    <dataField name="Custo Real " fld="5" baseField="1" baseItem="3" numFmtId="5"/>
    <dataField name="Diferença " fld="6" baseField="1" baseItem="3" numFmtId="5"/>
  </dataFields>
  <formats count="83">
    <format dxfId="129">
      <pivotArea dataOnly="0" labelOnly="1" outline="0" fieldPosition="0">
        <references count="1">
          <reference field="4294967294" count="3">
            <x v="0"/>
            <x v="1"/>
            <x v="2"/>
          </reference>
        </references>
      </pivotArea>
    </format>
    <format dxfId="128">
      <pivotArea dataOnly="0" grandRow="1" fieldPosition="0"/>
    </format>
    <format dxfId="127">
      <pivotArea dataOnly="0" grandRow="1" fieldPosition="0"/>
    </format>
    <format dxfId="126">
      <pivotArea dataOnly="0" grandRow="1" fieldPosition="0"/>
    </format>
    <format dxfId="125">
      <pivotArea dataOnly="0" grandRow="1" fieldPosition="0"/>
    </format>
    <format dxfId="124">
      <pivotArea collapsedLevelsAreSubtotals="1" fieldPosition="0">
        <references count="2">
          <reference field="4294967294" count="1" selected="0">
            <x v="0"/>
          </reference>
          <reference field="1" count="1">
            <x v="0"/>
          </reference>
        </references>
      </pivotArea>
    </format>
    <format dxfId="123">
      <pivotArea collapsedLevelsAreSubtotals="1" fieldPosition="0">
        <references count="2">
          <reference field="4294967294" count="1" selected="0">
            <x v="1"/>
          </reference>
          <reference field="1" count="1">
            <x v="0"/>
          </reference>
        </references>
      </pivotArea>
    </format>
    <format dxfId="122">
      <pivotArea collapsedLevelsAreSubtotals="1" fieldPosition="0">
        <references count="2">
          <reference field="4294967294" count="1" selected="0">
            <x v="2"/>
          </reference>
          <reference field="1" count="1">
            <x v="0"/>
          </reference>
        </references>
      </pivotArea>
    </format>
    <format dxfId="121">
      <pivotArea collapsedLevelsAreSubtotals="1" fieldPosition="0">
        <references count="2">
          <reference field="4294967294" count="1" selected="0">
            <x v="0"/>
          </reference>
          <reference field="1" count="1">
            <x v="0"/>
          </reference>
        </references>
      </pivotArea>
    </format>
    <format dxfId="120">
      <pivotArea collapsedLevelsAreSubtotals="1" fieldPosition="0">
        <references count="2">
          <reference field="4294967294" count="1" selected="0">
            <x v="1"/>
          </reference>
          <reference field="1" count="1">
            <x v="0"/>
          </reference>
        </references>
      </pivotArea>
    </format>
    <format dxfId="119">
      <pivotArea collapsedLevelsAreSubtotals="1" fieldPosition="0">
        <references count="2">
          <reference field="4294967294" count="1" selected="0">
            <x v="2"/>
          </reference>
          <reference field="1" count="1">
            <x v="0"/>
          </reference>
        </references>
      </pivotArea>
    </format>
    <format dxfId="118">
      <pivotArea collapsedLevelsAreSubtotals="1" fieldPosition="0">
        <references count="2">
          <reference field="4294967294" count="1" selected="0">
            <x v="0"/>
          </reference>
          <reference field="1" count="1">
            <x v="1"/>
          </reference>
        </references>
      </pivotArea>
    </format>
    <format dxfId="117">
      <pivotArea collapsedLevelsAreSubtotals="1" fieldPosition="0">
        <references count="2">
          <reference field="4294967294" count="1" selected="0">
            <x v="1"/>
          </reference>
          <reference field="1" count="1">
            <x v="1"/>
          </reference>
        </references>
      </pivotArea>
    </format>
    <format dxfId="116">
      <pivotArea collapsedLevelsAreSubtotals="1" fieldPosition="0">
        <references count="2">
          <reference field="4294967294" count="1" selected="0">
            <x v="2"/>
          </reference>
          <reference field="1" count="1">
            <x v="1"/>
          </reference>
        </references>
      </pivotArea>
    </format>
    <format dxfId="115">
      <pivotArea collapsedLevelsAreSubtotals="1" fieldPosition="0">
        <references count="2">
          <reference field="4294967294" count="1" selected="0">
            <x v="0"/>
          </reference>
          <reference field="1" count="1">
            <x v="1"/>
          </reference>
        </references>
      </pivotArea>
    </format>
    <format dxfId="114">
      <pivotArea collapsedLevelsAreSubtotals="1" fieldPosition="0">
        <references count="2">
          <reference field="4294967294" count="1" selected="0">
            <x v="1"/>
          </reference>
          <reference field="1" count="1">
            <x v="1"/>
          </reference>
        </references>
      </pivotArea>
    </format>
    <format dxfId="113">
      <pivotArea collapsedLevelsAreSubtotals="1" fieldPosition="0">
        <references count="2">
          <reference field="4294967294" count="1" selected="0">
            <x v="2"/>
          </reference>
          <reference field="1" count="1">
            <x v="1"/>
          </reference>
        </references>
      </pivotArea>
    </format>
    <format dxfId="112">
      <pivotArea collapsedLevelsAreSubtotals="1" fieldPosition="0">
        <references count="2">
          <reference field="4294967294" count="1" selected="0">
            <x v="0"/>
          </reference>
          <reference field="1" count="1">
            <x v="2"/>
          </reference>
        </references>
      </pivotArea>
    </format>
    <format dxfId="111">
      <pivotArea collapsedLevelsAreSubtotals="1" fieldPosition="0">
        <references count="2">
          <reference field="4294967294" count="1" selected="0">
            <x v="1"/>
          </reference>
          <reference field="1" count="1">
            <x v="2"/>
          </reference>
        </references>
      </pivotArea>
    </format>
    <format dxfId="110">
      <pivotArea collapsedLevelsAreSubtotals="1" fieldPosition="0">
        <references count="2">
          <reference field="4294967294" count="1" selected="0">
            <x v="2"/>
          </reference>
          <reference field="1" count="1">
            <x v="2"/>
          </reference>
        </references>
      </pivotArea>
    </format>
    <format dxfId="109">
      <pivotArea collapsedLevelsAreSubtotals="1" fieldPosition="0">
        <references count="2">
          <reference field="4294967294" count="1" selected="0">
            <x v="0"/>
          </reference>
          <reference field="1" count="1">
            <x v="2"/>
          </reference>
        </references>
      </pivotArea>
    </format>
    <format dxfId="108">
      <pivotArea collapsedLevelsAreSubtotals="1" fieldPosition="0">
        <references count="2">
          <reference field="4294967294" count="1" selected="0">
            <x v="1"/>
          </reference>
          <reference field="1" count="1">
            <x v="2"/>
          </reference>
        </references>
      </pivotArea>
    </format>
    <format dxfId="107">
      <pivotArea collapsedLevelsAreSubtotals="1" fieldPosition="0">
        <references count="2">
          <reference field="4294967294" count="1" selected="0">
            <x v="2"/>
          </reference>
          <reference field="1" count="1">
            <x v="2"/>
          </reference>
        </references>
      </pivotArea>
    </format>
    <format dxfId="106">
      <pivotArea collapsedLevelsAreSubtotals="1" fieldPosition="0">
        <references count="2">
          <reference field="4294967294" count="1" selected="0">
            <x v="0"/>
          </reference>
          <reference field="1" count="1">
            <x v="3"/>
          </reference>
        </references>
      </pivotArea>
    </format>
    <format dxfId="105">
      <pivotArea collapsedLevelsAreSubtotals="1" fieldPosition="0">
        <references count="2">
          <reference field="4294967294" count="1" selected="0">
            <x v="1"/>
          </reference>
          <reference field="1" count="1">
            <x v="3"/>
          </reference>
        </references>
      </pivotArea>
    </format>
    <format dxfId="104">
      <pivotArea collapsedLevelsAreSubtotals="1" fieldPosition="0">
        <references count="2">
          <reference field="4294967294" count="1" selected="0">
            <x v="2"/>
          </reference>
          <reference field="1" count="1">
            <x v="3"/>
          </reference>
        </references>
      </pivotArea>
    </format>
    <format dxfId="103">
      <pivotArea collapsedLevelsAreSubtotals="1" fieldPosition="0">
        <references count="2">
          <reference field="4294967294" count="1" selected="0">
            <x v="0"/>
          </reference>
          <reference field="1" count="1">
            <x v="3"/>
          </reference>
        </references>
      </pivotArea>
    </format>
    <format dxfId="102">
      <pivotArea collapsedLevelsAreSubtotals="1" fieldPosition="0">
        <references count="2">
          <reference field="4294967294" count="1" selected="0">
            <x v="1"/>
          </reference>
          <reference field="1" count="1">
            <x v="3"/>
          </reference>
        </references>
      </pivotArea>
    </format>
    <format dxfId="101">
      <pivotArea collapsedLevelsAreSubtotals="1" fieldPosition="0">
        <references count="2">
          <reference field="4294967294" count="1" selected="0">
            <x v="2"/>
          </reference>
          <reference field="1" count="1">
            <x v="3"/>
          </reference>
        </references>
      </pivotArea>
    </format>
    <format dxfId="100">
      <pivotArea collapsedLevelsAreSubtotals="1" fieldPosition="0">
        <references count="2">
          <reference field="4294967294" count="1" selected="0">
            <x v="0"/>
          </reference>
          <reference field="1" count="1">
            <x v="4"/>
          </reference>
        </references>
      </pivotArea>
    </format>
    <format dxfId="99">
      <pivotArea collapsedLevelsAreSubtotals="1" fieldPosition="0">
        <references count="2">
          <reference field="4294967294" count="1" selected="0">
            <x v="1"/>
          </reference>
          <reference field="1" count="1">
            <x v="4"/>
          </reference>
        </references>
      </pivotArea>
    </format>
    <format dxfId="98">
      <pivotArea collapsedLevelsAreSubtotals="1" fieldPosition="0">
        <references count="2">
          <reference field="4294967294" count="1" selected="0">
            <x v="2"/>
          </reference>
          <reference field="1" count="1">
            <x v="4"/>
          </reference>
        </references>
      </pivotArea>
    </format>
    <format dxfId="97">
      <pivotArea collapsedLevelsAreSubtotals="1" fieldPosition="0">
        <references count="2">
          <reference field="4294967294" count="1" selected="0">
            <x v="0"/>
          </reference>
          <reference field="1" count="1">
            <x v="4"/>
          </reference>
        </references>
      </pivotArea>
    </format>
    <format dxfId="96">
      <pivotArea collapsedLevelsAreSubtotals="1" fieldPosition="0">
        <references count="2">
          <reference field="4294967294" count="1" selected="0">
            <x v="1"/>
          </reference>
          <reference field="1" count="1">
            <x v="4"/>
          </reference>
        </references>
      </pivotArea>
    </format>
    <format dxfId="95">
      <pivotArea collapsedLevelsAreSubtotals="1" fieldPosition="0">
        <references count="2">
          <reference field="4294967294" count="1" selected="0">
            <x v="2"/>
          </reference>
          <reference field="1" count="1">
            <x v="4"/>
          </reference>
        </references>
      </pivotArea>
    </format>
    <format dxfId="94">
      <pivotArea collapsedLevelsAreSubtotals="1" fieldPosition="0">
        <references count="2">
          <reference field="4294967294" count="1" selected="0">
            <x v="0"/>
          </reference>
          <reference field="1" count="1">
            <x v="5"/>
          </reference>
        </references>
      </pivotArea>
    </format>
    <format dxfId="93">
      <pivotArea collapsedLevelsAreSubtotals="1" fieldPosition="0">
        <references count="2">
          <reference field="4294967294" count="1" selected="0">
            <x v="1"/>
          </reference>
          <reference field="1" count="1">
            <x v="5"/>
          </reference>
        </references>
      </pivotArea>
    </format>
    <format dxfId="92">
      <pivotArea collapsedLevelsAreSubtotals="1" fieldPosition="0">
        <references count="2">
          <reference field="4294967294" count="1" selected="0">
            <x v="2"/>
          </reference>
          <reference field="1" count="1">
            <x v="5"/>
          </reference>
        </references>
      </pivotArea>
    </format>
    <format dxfId="91">
      <pivotArea collapsedLevelsAreSubtotals="1" fieldPosition="0">
        <references count="2">
          <reference field="4294967294" count="1" selected="0">
            <x v="0"/>
          </reference>
          <reference field="1" count="1">
            <x v="5"/>
          </reference>
        </references>
      </pivotArea>
    </format>
    <format dxfId="90">
      <pivotArea collapsedLevelsAreSubtotals="1" fieldPosition="0">
        <references count="2">
          <reference field="4294967294" count="1" selected="0">
            <x v="1"/>
          </reference>
          <reference field="1" count="1">
            <x v="5"/>
          </reference>
        </references>
      </pivotArea>
    </format>
    <format dxfId="89">
      <pivotArea collapsedLevelsAreSubtotals="1" fieldPosition="0">
        <references count="2">
          <reference field="4294967294" count="1" selected="0">
            <x v="2"/>
          </reference>
          <reference field="1" count="1">
            <x v="5"/>
          </reference>
        </references>
      </pivotArea>
    </format>
    <format dxfId="88">
      <pivotArea collapsedLevelsAreSubtotals="1" fieldPosition="0">
        <references count="2">
          <reference field="4294967294" count="1" selected="0">
            <x v="0"/>
          </reference>
          <reference field="1" count="1">
            <x v="6"/>
          </reference>
        </references>
      </pivotArea>
    </format>
    <format dxfId="87">
      <pivotArea collapsedLevelsAreSubtotals="1" fieldPosition="0">
        <references count="2">
          <reference field="4294967294" count="1" selected="0">
            <x v="1"/>
          </reference>
          <reference field="1" count="1">
            <x v="6"/>
          </reference>
        </references>
      </pivotArea>
    </format>
    <format dxfId="86">
      <pivotArea collapsedLevelsAreSubtotals="1" fieldPosition="0">
        <references count="2">
          <reference field="4294967294" count="1" selected="0">
            <x v="2"/>
          </reference>
          <reference field="1" count="1">
            <x v="6"/>
          </reference>
        </references>
      </pivotArea>
    </format>
    <format dxfId="85">
      <pivotArea collapsedLevelsAreSubtotals="1" fieldPosition="0">
        <references count="2">
          <reference field="4294967294" count="1" selected="0">
            <x v="0"/>
          </reference>
          <reference field="1" count="1">
            <x v="6"/>
          </reference>
        </references>
      </pivotArea>
    </format>
    <format dxfId="84">
      <pivotArea collapsedLevelsAreSubtotals="1" fieldPosition="0">
        <references count="2">
          <reference field="4294967294" count="1" selected="0">
            <x v="1"/>
          </reference>
          <reference field="1" count="1">
            <x v="6"/>
          </reference>
        </references>
      </pivotArea>
    </format>
    <format dxfId="83">
      <pivotArea collapsedLevelsAreSubtotals="1" fieldPosition="0">
        <references count="2">
          <reference field="4294967294" count="1" selected="0">
            <x v="2"/>
          </reference>
          <reference field="1" count="1">
            <x v="6"/>
          </reference>
        </references>
      </pivotArea>
    </format>
    <format dxfId="82">
      <pivotArea collapsedLevelsAreSubtotals="1" fieldPosition="0">
        <references count="2">
          <reference field="4294967294" count="1" selected="0">
            <x v="0"/>
          </reference>
          <reference field="1" count="1">
            <x v="7"/>
          </reference>
        </references>
      </pivotArea>
    </format>
    <format dxfId="81">
      <pivotArea collapsedLevelsAreSubtotals="1" fieldPosition="0">
        <references count="2">
          <reference field="4294967294" count="1" selected="0">
            <x v="1"/>
          </reference>
          <reference field="1" count="1">
            <x v="7"/>
          </reference>
        </references>
      </pivotArea>
    </format>
    <format dxfId="80">
      <pivotArea collapsedLevelsAreSubtotals="1" fieldPosition="0">
        <references count="2">
          <reference field="4294967294" count="1" selected="0">
            <x v="2"/>
          </reference>
          <reference field="1" count="1">
            <x v="7"/>
          </reference>
        </references>
      </pivotArea>
    </format>
    <format dxfId="79">
      <pivotArea collapsedLevelsAreSubtotals="1" fieldPosition="0">
        <references count="2">
          <reference field="4294967294" count="1" selected="0">
            <x v="0"/>
          </reference>
          <reference field="1" count="1">
            <x v="7"/>
          </reference>
        </references>
      </pivotArea>
    </format>
    <format dxfId="78">
      <pivotArea collapsedLevelsAreSubtotals="1" fieldPosition="0">
        <references count="2">
          <reference field="4294967294" count="1" selected="0">
            <x v="1"/>
          </reference>
          <reference field="1" count="1">
            <x v="7"/>
          </reference>
        </references>
      </pivotArea>
    </format>
    <format dxfId="77">
      <pivotArea collapsedLevelsAreSubtotals="1" fieldPosition="0">
        <references count="2">
          <reference field="4294967294" count="1" selected="0">
            <x v="2"/>
          </reference>
          <reference field="1" count="1">
            <x v="7"/>
          </reference>
        </references>
      </pivotArea>
    </format>
    <format dxfId="76">
      <pivotArea collapsedLevelsAreSubtotals="1" fieldPosition="0">
        <references count="2">
          <reference field="4294967294" count="1" selected="0">
            <x v="0"/>
          </reference>
          <reference field="1" count="1">
            <x v="8"/>
          </reference>
        </references>
      </pivotArea>
    </format>
    <format dxfId="75">
      <pivotArea collapsedLevelsAreSubtotals="1" fieldPosition="0">
        <references count="2">
          <reference field="4294967294" count="1" selected="0">
            <x v="1"/>
          </reference>
          <reference field="1" count="1">
            <x v="8"/>
          </reference>
        </references>
      </pivotArea>
    </format>
    <format dxfId="74">
      <pivotArea collapsedLevelsAreSubtotals="1" fieldPosition="0">
        <references count="2">
          <reference field="4294967294" count="1" selected="0">
            <x v="2"/>
          </reference>
          <reference field="1" count="1">
            <x v="8"/>
          </reference>
        </references>
      </pivotArea>
    </format>
    <format dxfId="73">
      <pivotArea collapsedLevelsAreSubtotals="1" fieldPosition="0">
        <references count="2">
          <reference field="4294967294" count="1" selected="0">
            <x v="0"/>
          </reference>
          <reference field="1" count="1">
            <x v="8"/>
          </reference>
        </references>
      </pivotArea>
    </format>
    <format dxfId="72">
      <pivotArea collapsedLevelsAreSubtotals="1" fieldPosition="0">
        <references count="2">
          <reference field="4294967294" count="1" selected="0">
            <x v="1"/>
          </reference>
          <reference field="1" count="1">
            <x v="8"/>
          </reference>
        </references>
      </pivotArea>
    </format>
    <format dxfId="71">
      <pivotArea collapsedLevelsAreSubtotals="1" fieldPosition="0">
        <references count="2">
          <reference field="4294967294" count="1" selected="0">
            <x v="2"/>
          </reference>
          <reference field="1" count="1">
            <x v="8"/>
          </reference>
        </references>
      </pivotArea>
    </format>
    <format dxfId="70">
      <pivotArea collapsedLevelsAreSubtotals="1" fieldPosition="0">
        <references count="2">
          <reference field="4294967294" count="1" selected="0">
            <x v="0"/>
          </reference>
          <reference field="1" count="1">
            <x v="9"/>
          </reference>
        </references>
      </pivotArea>
    </format>
    <format dxfId="69">
      <pivotArea collapsedLevelsAreSubtotals="1" fieldPosition="0">
        <references count="2">
          <reference field="4294967294" count="1" selected="0">
            <x v="1"/>
          </reference>
          <reference field="1" count="1">
            <x v="9"/>
          </reference>
        </references>
      </pivotArea>
    </format>
    <format dxfId="68">
      <pivotArea collapsedLevelsAreSubtotals="1" fieldPosition="0">
        <references count="2">
          <reference field="4294967294" count="1" selected="0">
            <x v="2"/>
          </reference>
          <reference field="1" count="1">
            <x v="9"/>
          </reference>
        </references>
      </pivotArea>
    </format>
    <format dxfId="67">
      <pivotArea collapsedLevelsAreSubtotals="1" fieldPosition="0">
        <references count="2">
          <reference field="4294967294" count="1" selected="0">
            <x v="0"/>
          </reference>
          <reference field="1" count="1">
            <x v="9"/>
          </reference>
        </references>
      </pivotArea>
    </format>
    <format dxfId="66">
      <pivotArea collapsedLevelsAreSubtotals="1" fieldPosition="0">
        <references count="2">
          <reference field="4294967294" count="1" selected="0">
            <x v="1"/>
          </reference>
          <reference field="1" count="1">
            <x v="9"/>
          </reference>
        </references>
      </pivotArea>
    </format>
    <format dxfId="65">
      <pivotArea collapsedLevelsAreSubtotals="1" fieldPosition="0">
        <references count="2">
          <reference field="4294967294" count="1" selected="0">
            <x v="2"/>
          </reference>
          <reference field="1" count="1">
            <x v="9"/>
          </reference>
        </references>
      </pivotArea>
    </format>
    <format dxfId="64">
      <pivotArea collapsedLevelsAreSubtotals="1" fieldPosition="0">
        <references count="2">
          <reference field="4294967294" count="1" selected="0">
            <x v="0"/>
          </reference>
          <reference field="1" count="1">
            <x v="10"/>
          </reference>
        </references>
      </pivotArea>
    </format>
    <format dxfId="63">
      <pivotArea collapsedLevelsAreSubtotals="1" fieldPosition="0">
        <references count="2">
          <reference field="4294967294" count="1" selected="0">
            <x v="1"/>
          </reference>
          <reference field="1" count="1">
            <x v="10"/>
          </reference>
        </references>
      </pivotArea>
    </format>
    <format dxfId="62">
      <pivotArea collapsedLevelsAreSubtotals="1" fieldPosition="0">
        <references count="2">
          <reference field="4294967294" count="1" selected="0">
            <x v="2"/>
          </reference>
          <reference field="1" count="1">
            <x v="10"/>
          </reference>
        </references>
      </pivotArea>
    </format>
    <format dxfId="61">
      <pivotArea collapsedLevelsAreSubtotals="1" fieldPosition="0">
        <references count="2">
          <reference field="4294967294" count="1" selected="0">
            <x v="0"/>
          </reference>
          <reference field="1" count="1">
            <x v="10"/>
          </reference>
        </references>
      </pivotArea>
    </format>
    <format dxfId="60">
      <pivotArea collapsedLevelsAreSubtotals="1" fieldPosition="0">
        <references count="2">
          <reference field="4294967294" count="1" selected="0">
            <x v="1"/>
          </reference>
          <reference field="1" count="1">
            <x v="10"/>
          </reference>
        </references>
      </pivotArea>
    </format>
    <format dxfId="59">
      <pivotArea collapsedLevelsAreSubtotals="1" fieldPosition="0">
        <references count="2">
          <reference field="4294967294" count="1" selected="0">
            <x v="2"/>
          </reference>
          <reference field="1" count="1">
            <x v="10"/>
          </reference>
        </references>
      </pivotArea>
    </format>
    <format dxfId="58">
      <pivotArea collapsedLevelsAreSubtotals="1" fieldPosition="0">
        <references count="2">
          <reference field="4294967294" count="1" selected="0">
            <x v="0"/>
          </reference>
          <reference field="1" count="1">
            <x v="11"/>
          </reference>
        </references>
      </pivotArea>
    </format>
    <format dxfId="57">
      <pivotArea collapsedLevelsAreSubtotals="1" fieldPosition="0">
        <references count="2">
          <reference field="4294967294" count="1" selected="0">
            <x v="1"/>
          </reference>
          <reference field="1" count="1">
            <x v="11"/>
          </reference>
        </references>
      </pivotArea>
    </format>
    <format dxfId="56">
      <pivotArea collapsedLevelsAreSubtotals="1" fieldPosition="0">
        <references count="2">
          <reference field="4294967294" count="1" selected="0">
            <x v="2"/>
          </reference>
          <reference field="1" count="1">
            <x v="11"/>
          </reference>
        </references>
      </pivotArea>
    </format>
    <format dxfId="55">
      <pivotArea collapsedLevelsAreSubtotals="1" fieldPosition="0">
        <references count="2">
          <reference field="4294967294" count="1" selected="0">
            <x v="0"/>
          </reference>
          <reference field="1" count="1">
            <x v="11"/>
          </reference>
        </references>
      </pivotArea>
    </format>
    <format dxfId="54">
      <pivotArea collapsedLevelsAreSubtotals="1" fieldPosition="0">
        <references count="2">
          <reference field="4294967294" count="1" selected="0">
            <x v="1"/>
          </reference>
          <reference field="1" count="1">
            <x v="11"/>
          </reference>
        </references>
      </pivotArea>
    </format>
    <format dxfId="53">
      <pivotArea collapsedLevelsAreSubtotals="1" fieldPosition="0">
        <references count="2">
          <reference field="4294967294" count="1" selected="0">
            <x v="2"/>
          </reference>
          <reference field="1" count="1">
            <x v="11"/>
          </reference>
        </references>
      </pivotArea>
    </format>
    <format dxfId="52">
      <pivotArea field="1" grandRow="1" outline="0" collapsedLevelsAreSubtotals="1" axis="axisRow" fieldPosition="0">
        <references count="1">
          <reference field="4294967294" count="1" selected="0">
            <x v="0"/>
          </reference>
        </references>
      </pivotArea>
    </format>
    <format dxfId="51">
      <pivotArea field="1" grandRow="1" outline="0" collapsedLevelsAreSubtotals="1" axis="axisRow" fieldPosition="0">
        <references count="1">
          <reference field="4294967294" count="1" selected="0">
            <x v="1"/>
          </reference>
        </references>
      </pivotArea>
    </format>
    <format dxfId="50">
      <pivotArea field="1" grandRow="1" outline="0" collapsedLevelsAreSubtotals="1" axis="axisRow" fieldPosition="0">
        <references count="1">
          <reference field="4294967294" count="1" selected="0">
            <x v="2"/>
          </reference>
        </references>
      </pivotArea>
    </format>
    <format dxfId="49">
      <pivotArea outline="0" fieldPosition="0">
        <references count="1">
          <reference field="4294967294" count="1">
            <x v="0"/>
          </reference>
        </references>
      </pivotArea>
    </format>
    <format dxfId="48">
      <pivotArea outline="0" fieldPosition="0">
        <references count="1">
          <reference field="4294967294" count="1">
            <x v="1"/>
          </reference>
        </references>
      </pivotArea>
    </format>
    <format dxfId="47">
      <pivotArea outline="0" fieldPosition="0">
        <references count="1">
          <reference field="4294967294" count="1">
            <x v="2"/>
          </reference>
        </references>
      </pivotArea>
    </format>
  </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Summary="Resumo de custo projetado, custo real e diferença para todas as despesas relacionadas na tabela &quot;Detalhes do Orçamento&quot; da planilha Despesas Mensai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B6F9511-8EE2-44F7-BCD9-88607B344594}" name="Tabela dinâmica8" cacheId="0" applyNumberFormats="0" applyBorderFormats="0" applyFontFormats="0" applyPatternFormats="0" applyAlignmentFormats="0" applyWidthHeightFormats="1" dataCaption="Values" updatedVersion="8" minRefreshableVersion="3" itemPrintTitles="1" createdVersion="4" indent="0" outline="1" outlineData="1" multipleFieldFilters="0" chartFormat="7" rowHeaderCaption="Categoria">
  <location ref="K2:L5" firstHeaderRow="1" firstDataRow="1" firstDataCol="1"/>
  <pivotFields count="8">
    <pivotField showAll="0"/>
    <pivotField showAll="0">
      <items count="19">
        <item m="1" x="9"/>
        <item m="1" x="10"/>
        <item x="1"/>
        <item m="1" x="11"/>
        <item x="0"/>
        <item m="1" x="12"/>
        <item m="1" x="13"/>
        <item m="1" x="14"/>
        <item m="1" x="15"/>
        <item m="1" x="16"/>
        <item m="1" x="17"/>
        <item x="2"/>
        <item x="3"/>
        <item x="4"/>
        <item x="5"/>
        <item x="6"/>
        <item x="7"/>
        <item x="8"/>
        <item t="default"/>
      </items>
    </pivotField>
    <pivotField axis="axisRow" showAll="0">
      <items count="3">
        <item x="0"/>
        <item x="1"/>
        <item t="default"/>
      </items>
    </pivotField>
    <pivotField showAll="0"/>
    <pivotField showAll="0"/>
    <pivotField dataField="1" showAll="0"/>
    <pivotField numFmtId="165" showAll="0"/>
    <pivotField numFmtId="165" showAll="0"/>
  </pivotFields>
  <rowFields count="1">
    <field x="2"/>
  </rowFields>
  <rowItems count="3">
    <i>
      <x/>
    </i>
    <i>
      <x v="1"/>
    </i>
    <i t="grand">
      <x/>
    </i>
  </rowItems>
  <colItems count="1">
    <i/>
  </colItems>
  <dataFields count="1">
    <dataField name="Custo" fld="5" baseField="1" baseItem="8" numFmtId="5"/>
  </dataFields>
  <formats count="6">
    <format dxfId="7">
      <pivotArea field="1" type="button" dataOnly="0" labelOnly="1" outline="0"/>
    </format>
    <format dxfId="6">
      <pivotArea dataOnly="0" labelOnly="1" outline="0" axis="axisValues" fieldPosition="0"/>
    </format>
    <format dxfId="5">
      <pivotArea dataOnly="0" grandRow="1" fieldPosition="0"/>
    </format>
    <format dxfId="4">
      <pivotArea dataOnly="0" grandRow="1" fieldPosition="0"/>
    </format>
    <format dxfId="3">
      <pivotArea grandRow="1" outline="0" collapsedLevelsAreSubtotals="1" fieldPosition="0"/>
    </format>
    <format dxfId="2">
      <pivotArea outline="0" fieldPosition="0">
        <references count="1">
          <reference field="4294967294" count="1">
            <x v="0"/>
          </reference>
        </references>
      </pivotArea>
    </format>
  </formats>
  <chartFormats count="5">
    <chartFormat chart="1" format="1" series="1">
      <pivotArea type="data" outline="0" fieldPosition="0">
        <references count="1">
          <reference field="4294967294" count="1" selected="0">
            <x v="0"/>
          </reference>
        </references>
      </pivotArea>
    </chartFormat>
    <chartFormat chart="4" format="0" series="1">
      <pivotArea type="data" outline="0" fieldPosition="0">
        <references count="1">
          <reference field="4294967294" count="1" selected="0">
            <x v="0"/>
          </reference>
        </references>
      </pivotArea>
    </chartFormat>
    <chartFormat chart="6" format="4" series="1">
      <pivotArea type="data" outline="0" fieldPosition="0">
        <references count="1">
          <reference field="4294967294" count="1" selected="0">
            <x v="0"/>
          </reference>
        </references>
      </pivotArea>
    </chartFormat>
    <chartFormat chart="6" format="5">
      <pivotArea type="data" outline="0" fieldPosition="0">
        <references count="2">
          <reference field="4294967294" count="1" selected="0">
            <x v="0"/>
          </reference>
          <reference field="2" count="1" selected="0">
            <x v="0"/>
          </reference>
        </references>
      </pivotArea>
    </chartFormat>
    <chartFormat chart="6" format="6">
      <pivotArea type="data" outline="0" fieldPosition="0">
        <references count="2">
          <reference field="4294967294" count="1" selected="0">
            <x v="0"/>
          </reference>
          <reference field="2" count="1" selected="0">
            <x v="1"/>
          </reference>
        </references>
      </pivotArea>
    </chartFormat>
  </chart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Summary="Modifique ou insira categorias na tabela para atualizar a lista suspensa da coluna Categoria, na tabela &quot;Detalhes do Orçamento&quot; da planilha Despesas Mensais."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B506FDD-71B8-461D-ADC9-0E5CD9B67DB0}" name="Tabela dinâmica7" cacheId="0" applyNumberFormats="0" applyBorderFormats="0" applyFontFormats="0" applyPatternFormats="0" applyAlignmentFormats="0" applyWidthHeightFormats="1" dataCaption="Values" updatedVersion="8" minRefreshableVersion="3" itemPrintTitles="1" createdVersion="4" indent="0" outline="1" outlineData="1" multipleFieldFilters="0" chartFormat="6" rowHeaderCaption="Categoria">
  <location ref="H2:I5" firstHeaderRow="1" firstDataRow="1" firstDataCol="1"/>
  <pivotFields count="8">
    <pivotField showAll="0"/>
    <pivotField showAll="0">
      <items count="19">
        <item m="1" x="9"/>
        <item m="1" x="10"/>
        <item x="1"/>
        <item m="1" x="11"/>
        <item x="0"/>
        <item m="1" x="12"/>
        <item m="1" x="13"/>
        <item m="1" x="14"/>
        <item m="1" x="15"/>
        <item m="1" x="16"/>
        <item m="1" x="17"/>
        <item x="2"/>
        <item x="3"/>
        <item x="4"/>
        <item x="5"/>
        <item x="6"/>
        <item x="7"/>
        <item x="8"/>
        <item t="default"/>
      </items>
    </pivotField>
    <pivotField showAll="0"/>
    <pivotField axis="axisRow" showAll="0">
      <items count="3">
        <item x="0"/>
        <item x="1"/>
        <item t="default"/>
      </items>
    </pivotField>
    <pivotField showAll="0"/>
    <pivotField dataField="1" showAll="0"/>
    <pivotField numFmtId="165" showAll="0"/>
    <pivotField numFmtId="165" showAll="0"/>
  </pivotFields>
  <rowFields count="1">
    <field x="3"/>
  </rowFields>
  <rowItems count="3">
    <i>
      <x/>
    </i>
    <i>
      <x v="1"/>
    </i>
    <i t="grand">
      <x/>
    </i>
  </rowItems>
  <colItems count="1">
    <i/>
  </colItems>
  <dataFields count="1">
    <dataField name="Custo" fld="5" baseField="1" baseItem="8" numFmtId="5"/>
  </dataFields>
  <formats count="6">
    <format dxfId="13">
      <pivotArea field="1" type="button" dataOnly="0" labelOnly="1" outline="0"/>
    </format>
    <format dxfId="12">
      <pivotArea dataOnly="0" labelOnly="1" outline="0" axis="axisValues" fieldPosition="0"/>
    </format>
    <format dxfId="11">
      <pivotArea dataOnly="0" grandRow="1" fieldPosition="0"/>
    </format>
    <format dxfId="10">
      <pivotArea dataOnly="0" grandRow="1" fieldPosition="0"/>
    </format>
    <format dxfId="9">
      <pivotArea grandRow="1" outline="0" collapsedLevelsAreSubtotals="1" fieldPosition="0"/>
    </format>
    <format dxfId="8">
      <pivotArea outline="0" fieldPosition="0">
        <references count="1">
          <reference field="4294967294" count="1">
            <x v="0"/>
          </reference>
        </references>
      </pivotArea>
    </format>
  </formats>
  <chartFormats count="5">
    <chartFormat chart="1" format="1"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5" format="4" series="1">
      <pivotArea type="data" outline="0" fieldPosition="0">
        <references count="1">
          <reference field="4294967294" count="1" selected="0">
            <x v="0"/>
          </reference>
        </references>
      </pivotArea>
    </chartFormat>
    <chartFormat chart="5" format="5">
      <pivotArea type="data" outline="0" fieldPosition="0">
        <references count="2">
          <reference field="4294967294" count="1" selected="0">
            <x v="0"/>
          </reference>
          <reference field="3" count="1" selected="0">
            <x v="0"/>
          </reference>
        </references>
      </pivotArea>
    </chartFormat>
    <chartFormat chart="5" format="6">
      <pivotArea type="data" outline="0" fieldPosition="0">
        <references count="2">
          <reference field="4294967294" count="1" selected="0">
            <x v="0"/>
          </reference>
          <reference field="3" count="1" selected="0">
            <x v="1"/>
          </reference>
        </references>
      </pivotArea>
    </chartFormat>
  </chart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Summary="Modifique ou insira categorias na tabela para atualizar a lista suspensa da coluna Categoria, na tabela &quot;Detalhes do Orçamento&quot; da planilha Despesas Mensais."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ResumoDoOrçamento" cacheId="0" applyNumberFormats="0" applyBorderFormats="0" applyFontFormats="0" applyPatternFormats="0" applyAlignmentFormats="0" applyWidthHeightFormats="1" dataCaption="Values" updatedVersion="8" minRefreshableVersion="3" itemPrintTitles="1" createdVersion="4" indent="0" outline="1" outlineData="1" multipleFieldFilters="0" chartFormat="6" rowHeaderCaption="Categoria">
  <location ref="B2:C12" firstHeaderRow="1" firstDataRow="1" firstDataCol="1"/>
  <pivotFields count="8">
    <pivotField showAll="0"/>
    <pivotField axis="axisRow" showAll="0">
      <items count="19">
        <item m="1" x="9"/>
        <item m="1" x="10"/>
        <item x="1"/>
        <item m="1" x="11"/>
        <item x="0"/>
        <item m="1" x="12"/>
        <item m="1" x="13"/>
        <item m="1" x="14"/>
        <item m="1" x="15"/>
        <item m="1" x="16"/>
        <item m="1" x="17"/>
        <item x="2"/>
        <item x="3"/>
        <item x="4"/>
        <item x="5"/>
        <item x="6"/>
        <item x="7"/>
        <item x="8"/>
        <item t="default"/>
      </items>
    </pivotField>
    <pivotField showAll="0"/>
    <pivotField showAll="0"/>
    <pivotField showAll="0"/>
    <pivotField dataField="1" showAll="0"/>
    <pivotField numFmtId="165" showAll="0"/>
    <pivotField numFmtId="165" showAll="0"/>
  </pivotFields>
  <rowFields count="1">
    <field x="1"/>
  </rowFields>
  <rowItems count="10">
    <i>
      <x v="2"/>
    </i>
    <i>
      <x v="4"/>
    </i>
    <i>
      <x v="11"/>
    </i>
    <i>
      <x v="12"/>
    </i>
    <i>
      <x v="13"/>
    </i>
    <i>
      <x v="14"/>
    </i>
    <i>
      <x v="15"/>
    </i>
    <i>
      <x v="16"/>
    </i>
    <i>
      <x v="17"/>
    </i>
    <i t="grand">
      <x/>
    </i>
  </rowItems>
  <colItems count="1">
    <i/>
  </colItems>
  <dataFields count="1">
    <dataField name="Custo" fld="5" baseField="1" baseItem="8" numFmtId="5"/>
  </dataFields>
  <formats count="18">
    <format dxfId="31">
      <pivotArea field="1" type="button" dataOnly="0" labelOnly="1" outline="0" axis="axisRow" fieldPosition="0"/>
    </format>
    <format dxfId="30">
      <pivotArea dataOnly="0" labelOnly="1" outline="0" axis="axisValues" fieldPosition="0"/>
    </format>
    <format dxfId="29">
      <pivotArea dataOnly="0" grandRow="1" fieldPosition="0"/>
    </format>
    <format dxfId="28">
      <pivotArea dataOnly="0" grandRow="1" fieldPosition="0"/>
    </format>
    <format dxfId="27">
      <pivotArea collapsedLevelsAreSubtotals="1" fieldPosition="0">
        <references count="1">
          <reference field="1" count="1">
            <x v="0"/>
          </reference>
        </references>
      </pivotArea>
    </format>
    <format dxfId="26">
      <pivotArea collapsedLevelsAreSubtotals="1" fieldPosition="0">
        <references count="1">
          <reference field="1" count="1">
            <x v="1"/>
          </reference>
        </references>
      </pivotArea>
    </format>
    <format dxfId="25">
      <pivotArea collapsedLevelsAreSubtotals="1" fieldPosition="0">
        <references count="1">
          <reference field="1" count="1">
            <x v="2"/>
          </reference>
        </references>
      </pivotArea>
    </format>
    <format dxfId="24">
      <pivotArea collapsedLevelsAreSubtotals="1" fieldPosition="0">
        <references count="1">
          <reference field="1" count="1">
            <x v="3"/>
          </reference>
        </references>
      </pivotArea>
    </format>
    <format dxfId="23">
      <pivotArea collapsedLevelsAreSubtotals="1" fieldPosition="0">
        <references count="1">
          <reference field="1" count="1">
            <x v="4"/>
          </reference>
        </references>
      </pivotArea>
    </format>
    <format dxfId="22">
      <pivotArea collapsedLevelsAreSubtotals="1" fieldPosition="0">
        <references count="1">
          <reference field="1" count="1">
            <x v="5"/>
          </reference>
        </references>
      </pivotArea>
    </format>
    <format dxfId="21">
      <pivotArea collapsedLevelsAreSubtotals="1" fieldPosition="0">
        <references count="1">
          <reference field="1" count="1">
            <x v="6"/>
          </reference>
        </references>
      </pivotArea>
    </format>
    <format dxfId="20">
      <pivotArea collapsedLevelsAreSubtotals="1" fieldPosition="0">
        <references count="1">
          <reference field="1" count="1">
            <x v="7"/>
          </reference>
        </references>
      </pivotArea>
    </format>
    <format dxfId="19">
      <pivotArea collapsedLevelsAreSubtotals="1" fieldPosition="0">
        <references count="1">
          <reference field="1" count="1">
            <x v="8"/>
          </reference>
        </references>
      </pivotArea>
    </format>
    <format dxfId="18">
      <pivotArea collapsedLevelsAreSubtotals="1" fieldPosition="0">
        <references count="1">
          <reference field="1" count="1">
            <x v="9"/>
          </reference>
        </references>
      </pivotArea>
    </format>
    <format dxfId="17">
      <pivotArea collapsedLevelsAreSubtotals="1" fieldPosition="0">
        <references count="1">
          <reference field="1" count="1">
            <x v="10"/>
          </reference>
        </references>
      </pivotArea>
    </format>
    <format dxfId="16">
      <pivotArea collapsedLevelsAreSubtotals="1" fieldPosition="0">
        <references count="1">
          <reference field="1" count="1">
            <x v="11"/>
          </reference>
        </references>
      </pivotArea>
    </format>
    <format dxfId="15">
      <pivotArea grandRow="1" outline="0" collapsedLevelsAreSubtotals="1" fieldPosition="0"/>
    </format>
    <format dxfId="14">
      <pivotArea outline="0" fieldPosition="0">
        <references count="1">
          <reference field="4294967294" count="1">
            <x v="0"/>
          </reference>
        </references>
      </pivotArea>
    </format>
  </formats>
  <chartFormats count="12">
    <chartFormat chart="1" format="1"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5" format="11" series="1">
      <pivotArea type="data" outline="0" fieldPosition="0">
        <references count="1">
          <reference field="4294967294" count="1" selected="0">
            <x v="0"/>
          </reference>
        </references>
      </pivotArea>
    </chartFormat>
    <chartFormat chart="5" format="12">
      <pivotArea type="data" outline="0" fieldPosition="0">
        <references count="2">
          <reference field="4294967294" count="1" selected="0">
            <x v="0"/>
          </reference>
          <reference field="1" count="1" selected="0">
            <x v="2"/>
          </reference>
        </references>
      </pivotArea>
    </chartFormat>
    <chartFormat chart="5" format="13">
      <pivotArea type="data" outline="0" fieldPosition="0">
        <references count="2">
          <reference field="4294967294" count="1" selected="0">
            <x v="0"/>
          </reference>
          <reference field="1" count="1" selected="0">
            <x v="4"/>
          </reference>
        </references>
      </pivotArea>
    </chartFormat>
    <chartFormat chart="5" format="14">
      <pivotArea type="data" outline="0" fieldPosition="0">
        <references count="2">
          <reference field="4294967294" count="1" selected="0">
            <x v="0"/>
          </reference>
          <reference field="1" count="1" selected="0">
            <x v="11"/>
          </reference>
        </references>
      </pivotArea>
    </chartFormat>
    <chartFormat chart="5" format="15">
      <pivotArea type="data" outline="0" fieldPosition="0">
        <references count="2">
          <reference field="4294967294" count="1" selected="0">
            <x v="0"/>
          </reference>
          <reference field="1" count="1" selected="0">
            <x v="12"/>
          </reference>
        </references>
      </pivotArea>
    </chartFormat>
    <chartFormat chart="5" format="16">
      <pivotArea type="data" outline="0" fieldPosition="0">
        <references count="2">
          <reference field="4294967294" count="1" selected="0">
            <x v="0"/>
          </reference>
          <reference field="1" count="1" selected="0">
            <x v="13"/>
          </reference>
        </references>
      </pivotArea>
    </chartFormat>
    <chartFormat chart="5" format="17">
      <pivotArea type="data" outline="0" fieldPosition="0">
        <references count="2">
          <reference field="4294967294" count="1" selected="0">
            <x v="0"/>
          </reference>
          <reference field="1" count="1" selected="0">
            <x v="14"/>
          </reference>
        </references>
      </pivotArea>
    </chartFormat>
    <chartFormat chart="5" format="18">
      <pivotArea type="data" outline="0" fieldPosition="0">
        <references count="2">
          <reference field="4294967294" count="1" selected="0">
            <x v="0"/>
          </reference>
          <reference field="1" count="1" selected="0">
            <x v="15"/>
          </reference>
        </references>
      </pivotArea>
    </chartFormat>
    <chartFormat chart="5" format="19">
      <pivotArea type="data" outline="0" fieldPosition="0">
        <references count="2">
          <reference field="4294967294" count="1" selected="0">
            <x v="0"/>
          </reference>
          <reference field="1" count="1" selected="0">
            <x v="16"/>
          </reference>
        </references>
      </pivotArea>
    </chartFormat>
    <chartFormat chart="5" format="20">
      <pivotArea type="data" outline="0" fieldPosition="0">
        <references count="2">
          <reference field="4294967294" count="1" selected="0">
            <x v="0"/>
          </reference>
          <reference field="1" count="1" selected="0">
            <x v="17"/>
          </reference>
        </references>
      </pivotArea>
    </chartFormat>
  </chart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Summary="Modifique ou insira categorias na tabela para atualizar a lista suspensa da coluna Categoria, na tabela &quot;Detalhes do Orçamento&quot; da planilha Despesas Mensais."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çãodeDados_Categoria" xr10:uid="{55692E11-B6FF-4938-BA0F-65DB971FCD6D}" sourceName="Categoria">
  <pivotTables>
    <pivotTable tabId="4" name="TabelaDinâmicaDeResumoDoOrçamento"/>
  </pivotTables>
  <data>
    <tabular pivotCacheId="2">
      <items count="18">
        <i x="1" s="1"/>
        <i x="3" s="1"/>
        <i x="5" s="1"/>
        <i x="4" s="1"/>
        <i x="6" s="1"/>
        <i x="7" s="1"/>
        <i x="0" s="1"/>
        <i x="8" s="1"/>
        <i x="2" s="1"/>
        <i x="15" s="1" nd="1"/>
        <i x="14" s="1" nd="1"/>
        <i x="13" s="1" nd="1"/>
        <i x="10" s="1" nd="1"/>
        <i x="9" s="1" nd="1"/>
        <i x="17" s="1" nd="1"/>
        <i x="16" s="1" nd="1"/>
        <i x="11" s="1" nd="1"/>
        <i x="1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ia" xr10:uid="{60270076-30FE-48EA-B3EB-603E6AC95203}" cache="SegmentaçãodeDados_Categoria" caption="Mantenha a tecla Ctrl para selecionar várias categorias" columnCount="4"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etalhesDoOrçamento" displayName="DetalhesDoOrçamento" ref="B2:I47" totalsRowCount="1" headerRowDxfId="46" totalsRowDxfId="45" totalsRowBorderDxfId="44">
  <autoFilter ref="B2:I46" xr:uid="{00000000-0009-0000-0100-000001000000}"/>
  <tableColumns count="8">
    <tableColumn id="2" xr3:uid="{00000000-0010-0000-0000-000002000000}" name="Descrição" totalsRowLabel="Total" totalsRowDxfId="43"/>
    <tableColumn id="1" xr3:uid="{00000000-0010-0000-0000-000001000000}" name="Categoria" totalsRowDxfId="42"/>
    <tableColumn id="8" xr3:uid="{BFEF4AA9-9637-4355-965B-DB79382104AB}" name="Relevância" totalsRowDxfId="41"/>
    <tableColumn id="7" xr3:uid="{D73E4AAE-CE8D-4990-ABD9-3291BB35C973}" name="Tipo" totalsRowDxfId="40"/>
    <tableColumn id="3" xr3:uid="{00000000-0010-0000-0000-000003000000}" name="Custo previsto" totalsRowFunction="sum" dataDxfId="39" totalsRowDxfId="38"/>
    <tableColumn id="4" xr3:uid="{00000000-0010-0000-0000-000004000000}" name="Custo Real" totalsRowFunction="sum" dataDxfId="37" totalsRowDxfId="36"/>
    <tableColumn id="5" xr3:uid="{00000000-0010-0000-0000-000005000000}" name="Diferença" totalsRowFunction="sum" dataDxfId="35" totalsRowDxfId="34">
      <calculatedColumnFormula>DetalhesDoOrçamento[[#This Row],[Custo previsto]]-DetalhesDoOrçamento[[#This Row],[Custo Real]]</calculatedColumnFormula>
    </tableColumn>
    <tableColumn id="6" xr3:uid="{00000000-0010-0000-0000-000006000000}" name="Visão geral de custo real" dataDxfId="33" totalsRowDxfId="32">
      <calculatedColumnFormula>DetalhesDoOrçamento[[#This Row],[Custo Real]]</calculatedColumnFormula>
    </tableColumn>
  </tableColumns>
  <tableStyleInfo name="Family Budget Table Style" showFirstColumn="0" showLastColumn="0" showRowStripes="1" showColumnStripes="0"/>
  <extLst>
    <ext xmlns:x14="http://schemas.microsoft.com/office/spreadsheetml/2009/9/main" uri="{504A1905-F514-4f6f-8877-14C23A59335A}">
      <x14:table altTextSummary="Selecione &quot;Categoria de despesas mensais&quot; e insira descrição, custos reais e projetados nesta tabela. Os itens Diferença e Total são calculados automaticamente, e a barra Visão geral do custo real é atualizada automaticament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esquisaDeCategoriaDeOrçamento" displayName="PesquisaDeCategoriaDeOrçamento" ref="E2:E14" totalsRowShown="0" headerRowDxfId="1">
  <autoFilter ref="E2:E14" xr:uid="{00000000-0009-0000-0100-000002000000}"/>
  <tableColumns count="1">
    <tableColumn id="1" xr3:uid="{00000000-0010-0000-0100-000001000000}" name="Pesquisa de orçamento de categoria"/>
  </tableColumns>
  <tableStyleInfo name="Family Budget Table Style" showFirstColumn="0" showLastColumn="0" showRowStripes="1" showColumnStripes="0"/>
  <extLst>
    <ext xmlns:x14="http://schemas.microsoft.com/office/spreadsheetml/2009/9/main" uri="{504A1905-F514-4f6f-8877-14C23A59335A}">
      <x14:table altTextSummary="Lista de categorias disponíveis na coluna Categoria, na tabela Detalhes do orçamento, na planilha Despesas mensais."/>
    </ext>
  </extLst>
</table>
</file>

<file path=xl/theme/theme1.xml><?xml version="1.0" encoding="utf-8"?>
<a:theme xmlns:a="http://schemas.openxmlformats.org/drawingml/2006/main" name="3_fambudget_cal">
  <a:themeElements>
    <a:clrScheme name="Custom 10">
      <a:dk1>
        <a:srgbClr val="2F2B20"/>
      </a:dk1>
      <a:lt1>
        <a:srgbClr val="FFFFFF"/>
      </a:lt1>
      <a:dk2>
        <a:srgbClr val="60594E"/>
      </a:dk2>
      <a:lt2>
        <a:srgbClr val="F7F6E4"/>
      </a:lt2>
      <a:accent1>
        <a:srgbClr val="9DAB6D"/>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Custom 7">
      <a:majorFont>
        <a:latin typeface="Cambr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openxmlformats.org/officeDocument/2006/relationships/table" Target="../tables/table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sheetPr>
  <dimension ref="A1:P175"/>
  <sheetViews>
    <sheetView showGridLines="0" tabSelected="1" zoomScaleNormal="100" workbookViewId="0">
      <selection activeCell="T7" sqref="T7"/>
    </sheetView>
  </sheetViews>
  <sheetFormatPr defaultRowHeight="13.5" x14ac:dyDescent="0.25"/>
  <cols>
    <col min="1" max="1" width="2.625" style="29" customWidth="1"/>
    <col min="2" max="2" width="19.5" style="3" customWidth="1"/>
    <col min="3" max="3" width="18.875" style="3" customWidth="1"/>
    <col min="4" max="4" width="18.25" style="3" customWidth="1"/>
    <col min="5" max="5" width="2" style="3" customWidth="1"/>
    <col min="6" max="6" width="15.5" style="3" customWidth="1"/>
    <col min="7" max="7" width="11.75" style="3" customWidth="1"/>
    <col min="8" max="8" width="4" style="3" customWidth="1"/>
    <col min="9" max="9" width="2.5" style="3" customWidth="1"/>
    <col min="10" max="10" width="11.75" style="3" customWidth="1"/>
    <col min="11" max="11" width="29.625" style="3" customWidth="1"/>
    <col min="12" max="12" width="15.25" style="3" customWidth="1"/>
    <col min="13" max="13" width="16.5" style="3" customWidth="1"/>
    <col min="14" max="14" width="14.625" style="3" customWidth="1"/>
    <col min="15" max="15" width="0.875" style="3" customWidth="1"/>
    <col min="16" max="16" width="2.625" customWidth="1"/>
    <col min="17" max="16384" width="9" style="3"/>
  </cols>
  <sheetData>
    <row r="1" spans="1:15" ht="60.75" customHeight="1" x14ac:dyDescent="0.25">
      <c r="B1" s="69" t="s">
        <v>0</v>
      </c>
      <c r="C1" s="69"/>
      <c r="D1" s="69"/>
      <c r="E1" s="69"/>
      <c r="F1" s="68" t="s">
        <v>16</v>
      </c>
      <c r="G1" s="68"/>
      <c r="H1" s="68"/>
      <c r="I1" s="7"/>
      <c r="J1" s="4" t="s">
        <v>18</v>
      </c>
      <c r="K1" s="4"/>
      <c r="L1" s="4"/>
      <c r="M1" s="58" t="s">
        <v>29</v>
      </c>
      <c r="N1" s="58"/>
    </row>
    <row r="2" spans="1:15" ht="30.75" customHeight="1" x14ac:dyDescent="0.25">
      <c r="A2" s="30"/>
      <c r="B2" s="23" t="s">
        <v>1</v>
      </c>
      <c r="E2" s="8"/>
      <c r="J2" s="59" t="s">
        <v>19</v>
      </c>
      <c r="K2" s="59"/>
      <c r="L2" s="59"/>
      <c r="M2" s="59"/>
      <c r="N2" s="59"/>
    </row>
    <row r="3" spans="1:15" ht="15" customHeight="1" x14ac:dyDescent="0.25">
      <c r="A3" s="28"/>
      <c r="B3" s="9" t="s">
        <v>2</v>
      </c>
      <c r="C3" s="67" t="s">
        <v>9</v>
      </c>
      <c r="D3" s="67"/>
      <c r="E3" s="67"/>
      <c r="F3" s="67"/>
      <c r="G3" s="45">
        <f>D20-SUM(DetalhesDoOrçamento[Custo previsto])</f>
        <v>8836</v>
      </c>
      <c r="J3" s="57"/>
      <c r="K3" s="57"/>
      <c r="L3" s="57"/>
      <c r="M3" s="57"/>
      <c r="N3" s="57"/>
    </row>
    <row r="4" spans="1:15" ht="15" customHeight="1" x14ac:dyDescent="0.25">
      <c r="A4" s="28"/>
      <c r="B4" s="9" t="s">
        <v>3</v>
      </c>
      <c r="C4" s="67" t="s">
        <v>10</v>
      </c>
      <c r="D4" s="67"/>
      <c r="E4" s="67"/>
      <c r="F4" s="67"/>
      <c r="G4" s="45">
        <f>D14-SUM(DetalhesDoOrçamento[Custo Real])</f>
        <v>7571</v>
      </c>
      <c r="J4" s="57"/>
      <c r="K4" s="57"/>
      <c r="L4" s="57"/>
      <c r="M4" s="57"/>
      <c r="N4" s="57"/>
    </row>
    <row r="5" spans="1:15" ht="15" customHeight="1" x14ac:dyDescent="0.25">
      <c r="B5" s="9" t="s">
        <v>4</v>
      </c>
      <c r="C5" s="67" t="s">
        <v>11</v>
      </c>
      <c r="D5" s="67"/>
      <c r="E5" s="67"/>
      <c r="F5" s="67"/>
      <c r="G5" s="45">
        <f>G4-G3</f>
        <v>-1265</v>
      </c>
      <c r="J5" s="57"/>
      <c r="K5" s="57"/>
      <c r="L5" s="57"/>
      <c r="M5" s="57"/>
      <c r="N5" s="57"/>
    </row>
    <row r="6" spans="1:15" ht="15" customHeight="1" x14ac:dyDescent="0.25">
      <c r="B6" s="9" t="s">
        <v>100</v>
      </c>
      <c r="C6" s="39"/>
      <c r="D6" s="39" t="s">
        <v>86</v>
      </c>
      <c r="E6" s="39"/>
      <c r="F6" s="39"/>
      <c r="G6" s="45">
        <f ca="1">SUMIF('Despesas mensais'!B:G,'Relatório de orçamento mensal'!D6,'Despesas mensais'!F2:F1048576)</f>
        <v>520</v>
      </c>
      <c r="J6" s="57"/>
      <c r="K6" s="57"/>
      <c r="L6" s="57"/>
      <c r="M6" s="57"/>
      <c r="N6" s="57"/>
    </row>
    <row r="7" spans="1:15" ht="15" customHeight="1" x14ac:dyDescent="0.25">
      <c r="B7" s="9" t="s">
        <v>101</v>
      </c>
      <c r="C7" s="39"/>
      <c r="D7" s="39" t="s">
        <v>102</v>
      </c>
      <c r="E7" s="39"/>
      <c r="F7" s="39"/>
      <c r="G7" s="45">
        <f>IF(G4&gt;0,G4,0)</f>
        <v>7571</v>
      </c>
      <c r="J7" s="57"/>
      <c r="K7" s="57"/>
      <c r="L7" s="57"/>
      <c r="M7" s="57"/>
      <c r="N7" s="57"/>
    </row>
    <row r="8" spans="1:15" ht="15" customHeight="1" x14ac:dyDescent="0.25">
      <c r="B8" s="9" t="s">
        <v>103</v>
      </c>
      <c r="C8" s="39"/>
      <c r="D8" s="39" t="s">
        <v>104</v>
      </c>
      <c r="E8" s="39"/>
      <c r="F8" s="39"/>
      <c r="G8" s="45">
        <f ca="1">(G16-G6)*12</f>
        <v>145728</v>
      </c>
      <c r="J8" s="57"/>
      <c r="K8" s="57"/>
      <c r="L8" s="57"/>
      <c r="M8" s="57"/>
      <c r="N8" s="57"/>
    </row>
    <row r="9" spans="1:15" ht="15" customHeight="1" x14ac:dyDescent="0.25">
      <c r="B9" s="10"/>
      <c r="C9" s="5"/>
      <c r="D9" s="5"/>
      <c r="E9" s="5"/>
      <c r="F9" s="5"/>
      <c r="G9" s="5"/>
      <c r="H9" s="5"/>
      <c r="J9" s="57"/>
      <c r="K9" s="57"/>
      <c r="L9" s="57"/>
      <c r="M9" s="57"/>
      <c r="N9" s="57"/>
    </row>
    <row r="10" spans="1:15" ht="30" customHeight="1" x14ac:dyDescent="0.25">
      <c r="A10" s="28"/>
      <c r="B10" s="24" t="s">
        <v>5</v>
      </c>
      <c r="C10" s="8"/>
      <c r="D10" s="8"/>
      <c r="E10" s="31"/>
      <c r="F10" s="24" t="s">
        <v>17</v>
      </c>
      <c r="G10" s="11"/>
      <c r="H10" s="8"/>
      <c r="J10" s="22" t="s">
        <v>20</v>
      </c>
      <c r="K10" s="21"/>
      <c r="L10" s="21"/>
      <c r="M10" s="21"/>
      <c r="N10" s="21"/>
    </row>
    <row r="11" spans="1:15" ht="15" customHeight="1" x14ac:dyDescent="0.25">
      <c r="A11" s="28"/>
      <c r="B11" s="60" t="s">
        <v>6</v>
      </c>
      <c r="C11" s="53" t="s">
        <v>12</v>
      </c>
      <c r="D11" s="54">
        <v>10000</v>
      </c>
      <c r="E11" s="32"/>
      <c r="F11" s="61" t="s">
        <v>6</v>
      </c>
      <c r="G11" s="62">
        <f>SUM(DetalhesDoOrçamento[Custo Real])</f>
        <v>13929</v>
      </c>
      <c r="K11" s="20"/>
      <c r="L11" s="20"/>
      <c r="M11" s="20"/>
    </row>
    <row r="12" spans="1:15" ht="15" customHeight="1" x14ac:dyDescent="0.25">
      <c r="A12" s="28"/>
      <c r="B12" s="60"/>
      <c r="C12" s="53" t="s">
        <v>13</v>
      </c>
      <c r="D12" s="54">
        <v>10000</v>
      </c>
      <c r="E12" s="32"/>
      <c r="F12" s="61"/>
      <c r="G12" s="62"/>
      <c r="J12" s="57" t="s">
        <v>21</v>
      </c>
      <c r="K12" s="19" t="s">
        <v>22</v>
      </c>
      <c r="L12" s="18" t="s">
        <v>28</v>
      </c>
      <c r="M12" s="18" t="s">
        <v>30</v>
      </c>
      <c r="N12" s="18" t="s">
        <v>31</v>
      </c>
      <c r="O12" s="12"/>
    </row>
    <row r="13" spans="1:15" ht="15" customHeight="1" x14ac:dyDescent="0.25">
      <c r="A13" s="28"/>
      <c r="B13" s="60"/>
      <c r="C13" s="53" t="s">
        <v>14</v>
      </c>
      <c r="D13" s="54">
        <v>1500</v>
      </c>
      <c r="E13" s="32"/>
      <c r="F13" s="61"/>
      <c r="G13" s="62"/>
      <c r="H13" s="36"/>
      <c r="J13" s="57"/>
      <c r="K13" s="1" t="s">
        <v>23</v>
      </c>
      <c r="L13" s="40">
        <v>3380</v>
      </c>
      <c r="M13" s="40">
        <v>3722</v>
      </c>
      <c r="N13" s="40">
        <v>-342</v>
      </c>
    </row>
    <row r="14" spans="1:15" ht="15" customHeight="1" x14ac:dyDescent="0.25">
      <c r="A14" s="28"/>
      <c r="B14" s="60"/>
      <c r="C14" s="25" t="s">
        <v>15</v>
      </c>
      <c r="D14" s="46">
        <f>SUM(D11:D13)</f>
        <v>21500</v>
      </c>
      <c r="E14" s="32"/>
      <c r="F14" s="61"/>
      <c r="G14" s="62"/>
      <c r="H14" s="36"/>
      <c r="J14" s="57"/>
      <c r="K14" s="1"/>
      <c r="L14" s="40"/>
      <c r="M14" s="40"/>
      <c r="N14" s="40"/>
    </row>
    <row r="15" spans="1:15" ht="15" customHeight="1" x14ac:dyDescent="0.25">
      <c r="B15" s="13"/>
      <c r="C15" s="5"/>
      <c r="D15" s="5"/>
      <c r="E15" s="33"/>
      <c r="F15" s="14"/>
      <c r="G15" s="38"/>
      <c r="H15" s="5"/>
      <c r="J15" s="57"/>
      <c r="K15" s="1" t="s">
        <v>24</v>
      </c>
      <c r="L15" s="40">
        <v>3080</v>
      </c>
      <c r="M15" s="40">
        <v>1763</v>
      </c>
      <c r="N15" s="40">
        <v>1317</v>
      </c>
    </row>
    <row r="16" spans="1:15" ht="15" customHeight="1" x14ac:dyDescent="0.25">
      <c r="A16" s="28"/>
      <c r="B16" s="65" t="s">
        <v>7</v>
      </c>
      <c r="E16" s="32"/>
      <c r="F16" s="63" t="s">
        <v>7</v>
      </c>
      <c r="G16" s="64">
        <f>SUM(DetalhesDoOrçamento[Custo previsto])</f>
        <v>12664</v>
      </c>
      <c r="J16" s="57"/>
      <c r="K16" s="1"/>
      <c r="L16" s="40"/>
      <c r="M16" s="40"/>
      <c r="N16" s="40"/>
    </row>
    <row r="17" spans="1:14" ht="15" customHeight="1" x14ac:dyDescent="0.25">
      <c r="A17" s="28"/>
      <c r="B17" s="66"/>
      <c r="C17" s="53" t="s">
        <v>12</v>
      </c>
      <c r="D17" s="54">
        <v>9500</v>
      </c>
      <c r="E17" s="32"/>
      <c r="F17" s="61"/>
      <c r="G17" s="62"/>
      <c r="J17" s="57"/>
      <c r="K17" s="1" t="s">
        <v>26</v>
      </c>
      <c r="L17" s="40">
        <v>1145</v>
      </c>
      <c r="M17" s="40">
        <v>1400</v>
      </c>
      <c r="N17" s="40">
        <v>-255</v>
      </c>
    </row>
    <row r="18" spans="1:14" ht="15" customHeight="1" x14ac:dyDescent="0.25">
      <c r="A18" s="28"/>
      <c r="B18" s="66"/>
      <c r="C18" s="53" t="s">
        <v>13</v>
      </c>
      <c r="D18" s="54">
        <v>11000</v>
      </c>
      <c r="E18" s="32"/>
      <c r="F18" s="61"/>
      <c r="G18" s="62"/>
      <c r="H18" s="36"/>
      <c r="J18" s="57"/>
      <c r="K18" s="1"/>
      <c r="L18" s="40"/>
      <c r="M18" s="40"/>
      <c r="N18" s="40"/>
    </row>
    <row r="19" spans="1:14" ht="15" customHeight="1" x14ac:dyDescent="0.25">
      <c r="A19" s="28"/>
      <c r="B19" s="66"/>
      <c r="C19" s="53" t="s">
        <v>14</v>
      </c>
      <c r="D19" s="54">
        <v>1000</v>
      </c>
      <c r="E19" s="32"/>
      <c r="F19" s="61"/>
      <c r="G19" s="62"/>
      <c r="H19" s="36"/>
      <c r="J19" s="57"/>
      <c r="K19" s="1" t="s">
        <v>72</v>
      </c>
      <c r="L19" s="40">
        <v>320</v>
      </c>
      <c r="M19" s="40">
        <v>320</v>
      </c>
      <c r="N19" s="40">
        <v>0</v>
      </c>
    </row>
    <row r="20" spans="1:14" ht="15" customHeight="1" x14ac:dyDescent="0.25">
      <c r="A20" s="28"/>
      <c r="B20" s="66"/>
      <c r="C20" s="25" t="s">
        <v>15</v>
      </c>
      <c r="D20" s="46">
        <f>SUM(D17:D19)</f>
        <v>21500</v>
      </c>
      <c r="E20" s="34"/>
      <c r="F20" s="61"/>
      <c r="G20" s="62"/>
      <c r="H20" s="37"/>
      <c r="J20" s="57"/>
      <c r="K20" s="1"/>
      <c r="L20" s="40"/>
      <c r="M20" s="40"/>
      <c r="N20" s="40"/>
    </row>
    <row r="21" spans="1:14" ht="15" customHeight="1" x14ac:dyDescent="0.25">
      <c r="B21" s="15"/>
      <c r="C21" s="6"/>
      <c r="D21" s="6"/>
      <c r="E21" s="35"/>
      <c r="F21" s="14"/>
      <c r="G21" s="38"/>
      <c r="H21" s="6"/>
      <c r="J21" s="57"/>
      <c r="K21" s="1" t="s">
        <v>77</v>
      </c>
      <c r="L21" s="40">
        <v>1419</v>
      </c>
      <c r="M21" s="40">
        <v>1439</v>
      </c>
      <c r="N21" s="40">
        <v>-20</v>
      </c>
    </row>
    <row r="22" spans="1:14" ht="15" customHeight="1" x14ac:dyDescent="0.25">
      <c r="J22" s="57"/>
      <c r="K22" s="1"/>
      <c r="L22" s="40"/>
      <c r="M22" s="40"/>
      <c r="N22" s="40"/>
    </row>
    <row r="23" spans="1:14" ht="15" customHeight="1" x14ac:dyDescent="0.25">
      <c r="B23" s="57" t="s">
        <v>8</v>
      </c>
      <c r="C23" s="57"/>
      <c r="D23" s="57"/>
      <c r="E23" s="57"/>
      <c r="F23" s="57"/>
      <c r="G23" s="57"/>
      <c r="J23" s="57"/>
      <c r="K23" s="1" t="s">
        <v>83</v>
      </c>
      <c r="L23" s="40">
        <v>1100</v>
      </c>
      <c r="M23" s="40">
        <v>1100</v>
      </c>
      <c r="N23" s="40">
        <v>0</v>
      </c>
    </row>
    <row r="24" spans="1:14" ht="15" customHeight="1" x14ac:dyDescent="0.25">
      <c r="B24" s="57"/>
      <c r="C24" s="57"/>
      <c r="D24" s="57"/>
      <c r="E24" s="57"/>
      <c r="F24" s="57"/>
      <c r="G24" s="57"/>
      <c r="J24" s="57"/>
      <c r="K24" s="1"/>
      <c r="L24" s="40"/>
      <c r="M24" s="40"/>
      <c r="N24" s="40"/>
    </row>
    <row r="25" spans="1:14" ht="15" customHeight="1" x14ac:dyDescent="0.25">
      <c r="B25" s="57"/>
      <c r="C25" s="57"/>
      <c r="D25" s="57"/>
      <c r="E25" s="57"/>
      <c r="F25" s="57"/>
      <c r="G25" s="57"/>
      <c r="J25" s="57"/>
      <c r="K25" s="1" t="s">
        <v>86</v>
      </c>
      <c r="L25" s="40">
        <v>900</v>
      </c>
      <c r="M25" s="40">
        <v>900</v>
      </c>
      <c r="N25" s="40">
        <v>0</v>
      </c>
    </row>
    <row r="26" spans="1:14" ht="15" customHeight="1" x14ac:dyDescent="0.25">
      <c r="B26" s="57"/>
      <c r="C26" s="57"/>
      <c r="D26" s="57"/>
      <c r="E26" s="57"/>
      <c r="F26" s="57"/>
      <c r="G26" s="57"/>
      <c r="J26" s="57"/>
      <c r="K26" s="1"/>
      <c r="L26" s="40"/>
      <c r="M26" s="40"/>
      <c r="N26" s="40"/>
    </row>
    <row r="27" spans="1:14" ht="15" customHeight="1" x14ac:dyDescent="0.25">
      <c r="B27" s="57"/>
      <c r="C27" s="57"/>
      <c r="D27" s="57"/>
      <c r="E27" s="57"/>
      <c r="F27" s="57"/>
      <c r="G27" s="57"/>
      <c r="J27" s="57"/>
      <c r="K27" s="1" t="s">
        <v>89</v>
      </c>
      <c r="L27" s="40">
        <v>870</v>
      </c>
      <c r="M27" s="40">
        <v>1060</v>
      </c>
      <c r="N27" s="40">
        <v>-190</v>
      </c>
    </row>
    <row r="28" spans="1:14" ht="15" customHeight="1" x14ac:dyDescent="0.25">
      <c r="B28" s="57"/>
      <c r="C28" s="57"/>
      <c r="D28" s="57"/>
      <c r="E28" s="57"/>
      <c r="F28" s="57"/>
      <c r="G28" s="57"/>
      <c r="J28" s="57"/>
      <c r="K28" s="1"/>
      <c r="L28" s="40"/>
      <c r="M28" s="40"/>
      <c r="N28" s="40"/>
    </row>
    <row r="29" spans="1:14" ht="15" customHeight="1" x14ac:dyDescent="0.25">
      <c r="B29" s="57"/>
      <c r="C29" s="57"/>
      <c r="D29" s="57"/>
      <c r="E29" s="57"/>
      <c r="F29" s="57"/>
      <c r="G29" s="57"/>
      <c r="J29" s="57"/>
      <c r="K29" s="1" t="s">
        <v>94</v>
      </c>
      <c r="L29" s="40">
        <v>450</v>
      </c>
      <c r="M29" s="40">
        <v>725</v>
      </c>
      <c r="N29" s="40">
        <v>-275</v>
      </c>
    </row>
    <row r="30" spans="1:14" ht="15" customHeight="1" x14ac:dyDescent="0.25">
      <c r="B30" s="57"/>
      <c r="C30" s="57"/>
      <c r="D30" s="57"/>
      <c r="E30" s="57"/>
      <c r="F30" s="57"/>
      <c r="G30" s="57"/>
      <c r="J30" s="57"/>
      <c r="K30" s="1"/>
      <c r="L30" s="40"/>
      <c r="M30" s="40"/>
      <c r="N30" s="40"/>
    </row>
    <row r="31" spans="1:14" x14ac:dyDescent="0.25">
      <c r="B31" s="57"/>
      <c r="C31" s="57"/>
      <c r="D31" s="57"/>
      <c r="E31" s="57"/>
      <c r="F31" s="57"/>
      <c r="G31" s="57"/>
      <c r="J31" s="57"/>
      <c r="K31" s="26" t="s">
        <v>27</v>
      </c>
      <c r="L31" s="42">
        <v>12664</v>
      </c>
      <c r="M31" s="43">
        <v>12429</v>
      </c>
      <c r="N31" s="44">
        <v>235</v>
      </c>
    </row>
    <row r="32" spans="1:14" ht="15" customHeight="1" x14ac:dyDescent="0.25">
      <c r="B32" s="57"/>
      <c r="C32" s="57"/>
      <c r="D32" s="57"/>
      <c r="E32" s="57"/>
      <c r="F32" s="57"/>
      <c r="G32" s="57"/>
      <c r="J32" s="57"/>
      <c r="K32"/>
      <c r="L32"/>
      <c r="M32"/>
      <c r="N32"/>
    </row>
    <row r="33" spans="2:14" ht="15" customHeight="1" x14ac:dyDescent="0.25">
      <c r="B33" s="57"/>
      <c r="C33" s="57"/>
      <c r="D33" s="57"/>
      <c r="E33" s="57"/>
      <c r="F33" s="57"/>
      <c r="G33" s="57"/>
      <c r="J33" s="57"/>
      <c r="K33"/>
      <c r="L33"/>
      <c r="M33"/>
      <c r="N33"/>
    </row>
    <row r="34" spans="2:14" ht="15" customHeight="1" x14ac:dyDescent="0.25">
      <c r="B34" s="57"/>
      <c r="C34" s="57"/>
      <c r="D34" s="57"/>
      <c r="E34" s="57"/>
      <c r="F34" s="57"/>
      <c r="G34" s="57"/>
      <c r="J34" s="57"/>
      <c r="K34"/>
      <c r="L34"/>
      <c r="M34"/>
      <c r="N34"/>
    </row>
    <row r="35" spans="2:14" ht="15" customHeight="1" x14ac:dyDescent="0.25">
      <c r="B35" s="57"/>
      <c r="C35" s="57"/>
      <c r="D35" s="57"/>
      <c r="E35" s="57"/>
      <c r="F35" s="57"/>
      <c r="G35" s="57"/>
      <c r="J35" s="57"/>
      <c r="K35"/>
      <c r="L35"/>
      <c r="M35"/>
      <c r="N35"/>
    </row>
    <row r="36" spans="2:14" ht="15" customHeight="1" x14ac:dyDescent="0.25">
      <c r="B36" s="57"/>
      <c r="C36" s="57"/>
      <c r="D36" s="57"/>
      <c r="E36" s="57"/>
      <c r="F36" s="57"/>
      <c r="G36" s="57"/>
      <c r="K36"/>
      <c r="L36"/>
      <c r="M36"/>
      <c r="N36"/>
    </row>
    <row r="37" spans="2:14" x14ac:dyDescent="0.25">
      <c r="B37" s="57"/>
      <c r="C37" s="57"/>
      <c r="D37" s="57"/>
      <c r="E37" s="57"/>
      <c r="F37" s="57"/>
      <c r="G37" s="57"/>
      <c r="K37"/>
      <c r="L37"/>
      <c r="M37"/>
      <c r="N37"/>
    </row>
    <row r="38" spans="2:14" ht="15" customHeight="1" x14ac:dyDescent="0.25">
      <c r="B38" s="57"/>
      <c r="C38" s="57"/>
      <c r="D38" s="57"/>
      <c r="E38" s="57"/>
      <c r="F38" s="57"/>
      <c r="G38" s="57"/>
      <c r="K38"/>
      <c r="L38"/>
      <c r="M38"/>
      <c r="N38"/>
    </row>
    <row r="39" spans="2:14" ht="15" customHeight="1" x14ac:dyDescent="0.25">
      <c r="E39" s="16"/>
      <c r="K39"/>
      <c r="L39"/>
      <c r="M39"/>
      <c r="N39"/>
    </row>
    <row r="40" spans="2:14" ht="15" customHeight="1" x14ac:dyDescent="0.25">
      <c r="K40"/>
      <c r="L40"/>
      <c r="M40"/>
      <c r="N40"/>
    </row>
    <row r="41" spans="2:14" ht="15" customHeight="1" x14ac:dyDescent="0.25">
      <c r="K41"/>
      <c r="L41"/>
      <c r="M41"/>
      <c r="N41"/>
    </row>
    <row r="42" spans="2:14" ht="15" customHeight="1" x14ac:dyDescent="0.25">
      <c r="K42"/>
      <c r="L42"/>
      <c r="M42"/>
      <c r="N42"/>
    </row>
    <row r="43" spans="2:14" ht="15" customHeight="1" x14ac:dyDescent="0.25">
      <c r="K43"/>
      <c r="L43"/>
      <c r="M43"/>
      <c r="N43"/>
    </row>
    <row r="44" spans="2:14" ht="15" customHeight="1" x14ac:dyDescent="0.25">
      <c r="K44"/>
      <c r="L44"/>
      <c r="M44"/>
      <c r="N44"/>
    </row>
    <row r="45" spans="2:14" ht="15" customHeight="1" x14ac:dyDescent="0.25">
      <c r="K45"/>
      <c r="L45"/>
      <c r="M45"/>
      <c r="N45"/>
    </row>
    <row r="46" spans="2:14" ht="15" customHeight="1" x14ac:dyDescent="0.25">
      <c r="K46"/>
      <c r="L46"/>
      <c r="M46"/>
      <c r="N46"/>
    </row>
    <row r="47" spans="2:14" ht="15" customHeight="1" x14ac:dyDescent="0.25">
      <c r="K47"/>
      <c r="L47"/>
      <c r="M47"/>
      <c r="N47"/>
    </row>
    <row r="48" spans="2:14" ht="15" customHeight="1" x14ac:dyDescent="0.25">
      <c r="K48"/>
      <c r="L48"/>
      <c r="M48"/>
      <c r="N48"/>
    </row>
    <row r="49" spans="1:15" ht="15" customHeight="1" x14ac:dyDescent="0.25">
      <c r="J49"/>
      <c r="K49"/>
      <c r="L49"/>
      <c r="M49"/>
      <c r="N49"/>
    </row>
    <row r="50" spans="1:15" x14ac:dyDescent="0.25">
      <c r="B50"/>
      <c r="C50"/>
      <c r="D50"/>
      <c r="E50"/>
      <c r="F50"/>
      <c r="G50"/>
      <c r="H50"/>
      <c r="I50"/>
      <c r="J50"/>
      <c r="K50"/>
      <c r="L50"/>
      <c r="M50"/>
      <c r="N50"/>
      <c r="O50"/>
    </row>
    <row r="51" spans="1:15" customFormat="1" x14ac:dyDescent="0.25">
      <c r="A51" s="28"/>
    </row>
    <row r="52" spans="1:15" customFormat="1" x14ac:dyDescent="0.25">
      <c r="A52" s="28"/>
    </row>
    <row r="53" spans="1:15" customFormat="1" x14ac:dyDescent="0.25">
      <c r="A53" s="28"/>
    </row>
    <row r="54" spans="1:15" customFormat="1" x14ac:dyDescent="0.25">
      <c r="A54" s="28"/>
    </row>
    <row r="55" spans="1:15" customFormat="1" x14ac:dyDescent="0.25">
      <c r="A55" s="28"/>
    </row>
    <row r="56" spans="1:15" customFormat="1" x14ac:dyDescent="0.25">
      <c r="A56" s="28"/>
    </row>
    <row r="57" spans="1:15" customFormat="1" x14ac:dyDescent="0.25">
      <c r="A57" s="28"/>
    </row>
    <row r="58" spans="1:15" customFormat="1" x14ac:dyDescent="0.25">
      <c r="A58" s="28"/>
    </row>
    <row r="59" spans="1:15" customFormat="1" x14ac:dyDescent="0.25">
      <c r="A59" s="28"/>
    </row>
    <row r="60" spans="1:15" customFormat="1" x14ac:dyDescent="0.25">
      <c r="A60" s="28"/>
    </row>
    <row r="61" spans="1:15" customFormat="1" x14ac:dyDescent="0.25">
      <c r="A61" s="28"/>
    </row>
    <row r="62" spans="1:15" customFormat="1" x14ac:dyDescent="0.25">
      <c r="A62" s="28"/>
    </row>
    <row r="63" spans="1:15" customFormat="1" x14ac:dyDescent="0.25">
      <c r="A63" s="28"/>
    </row>
    <row r="64" spans="1:15" customFormat="1" x14ac:dyDescent="0.25">
      <c r="A64" s="28"/>
    </row>
    <row r="65" spans="1:1" customFormat="1" x14ac:dyDescent="0.25">
      <c r="A65" s="28"/>
    </row>
    <row r="66" spans="1:1" customFormat="1" x14ac:dyDescent="0.25">
      <c r="A66" s="28"/>
    </row>
    <row r="67" spans="1:1" customFormat="1" x14ac:dyDescent="0.25">
      <c r="A67" s="28"/>
    </row>
    <row r="68" spans="1:1" customFormat="1" x14ac:dyDescent="0.25">
      <c r="A68" s="28"/>
    </row>
    <row r="69" spans="1:1" customFormat="1" x14ac:dyDescent="0.25">
      <c r="A69" s="28"/>
    </row>
    <row r="70" spans="1:1" customFormat="1" x14ac:dyDescent="0.25">
      <c r="A70" s="28"/>
    </row>
    <row r="71" spans="1:1" customFormat="1" x14ac:dyDescent="0.25">
      <c r="A71" s="28"/>
    </row>
    <row r="72" spans="1:1" customFormat="1" x14ac:dyDescent="0.25">
      <c r="A72" s="28"/>
    </row>
    <row r="73" spans="1:1" customFormat="1" x14ac:dyDescent="0.25">
      <c r="A73" s="28"/>
    </row>
    <row r="74" spans="1:1" customFormat="1" x14ac:dyDescent="0.25">
      <c r="A74" s="28"/>
    </row>
    <row r="75" spans="1:1" customFormat="1" x14ac:dyDescent="0.25">
      <c r="A75" s="28"/>
    </row>
    <row r="76" spans="1:1" customFormat="1" x14ac:dyDescent="0.25">
      <c r="A76" s="28"/>
    </row>
    <row r="77" spans="1:1" customFormat="1" x14ac:dyDescent="0.25">
      <c r="A77" s="28"/>
    </row>
    <row r="78" spans="1:1" customFormat="1" x14ac:dyDescent="0.25">
      <c r="A78" s="28"/>
    </row>
    <row r="79" spans="1:1" customFormat="1" x14ac:dyDescent="0.25">
      <c r="A79" s="28"/>
    </row>
    <row r="80" spans="1:1" customFormat="1" x14ac:dyDescent="0.25">
      <c r="A80" s="28"/>
    </row>
    <row r="81" spans="1:1" customFormat="1" x14ac:dyDescent="0.25">
      <c r="A81" s="28"/>
    </row>
    <row r="82" spans="1:1" customFormat="1" x14ac:dyDescent="0.25">
      <c r="A82" s="28"/>
    </row>
    <row r="83" spans="1:1" customFormat="1" x14ac:dyDescent="0.25">
      <c r="A83" s="28"/>
    </row>
    <row r="84" spans="1:1" customFormat="1" x14ac:dyDescent="0.25">
      <c r="A84" s="28"/>
    </row>
    <row r="85" spans="1:1" customFormat="1" x14ac:dyDescent="0.25">
      <c r="A85" s="28"/>
    </row>
    <row r="86" spans="1:1" customFormat="1" x14ac:dyDescent="0.25">
      <c r="A86" s="28"/>
    </row>
    <row r="87" spans="1:1" customFormat="1" x14ac:dyDescent="0.25">
      <c r="A87" s="28"/>
    </row>
    <row r="88" spans="1:1" customFormat="1" x14ac:dyDescent="0.25">
      <c r="A88" s="28"/>
    </row>
    <row r="89" spans="1:1" customFormat="1" x14ac:dyDescent="0.25">
      <c r="A89" s="28"/>
    </row>
    <row r="90" spans="1:1" customFormat="1" x14ac:dyDescent="0.25">
      <c r="A90" s="28"/>
    </row>
    <row r="91" spans="1:1" customFormat="1" x14ac:dyDescent="0.25">
      <c r="A91" s="28"/>
    </row>
    <row r="92" spans="1:1" customFormat="1" x14ac:dyDescent="0.25">
      <c r="A92" s="28"/>
    </row>
    <row r="93" spans="1:1" customFormat="1" x14ac:dyDescent="0.25">
      <c r="A93" s="28"/>
    </row>
    <row r="94" spans="1:1" customFormat="1" x14ac:dyDescent="0.25">
      <c r="A94" s="28"/>
    </row>
    <row r="95" spans="1:1" customFormat="1" x14ac:dyDescent="0.25">
      <c r="A95" s="28"/>
    </row>
    <row r="96" spans="1:1" customFormat="1" x14ac:dyDescent="0.25">
      <c r="A96" s="28"/>
    </row>
    <row r="97" spans="1:1" customFormat="1" x14ac:dyDescent="0.25">
      <c r="A97" s="28"/>
    </row>
    <row r="98" spans="1:1" customFormat="1" x14ac:dyDescent="0.25">
      <c r="A98" s="28"/>
    </row>
    <row r="99" spans="1:1" customFormat="1" x14ac:dyDescent="0.25">
      <c r="A99" s="28"/>
    </row>
    <row r="100" spans="1:1" customFormat="1" x14ac:dyDescent="0.25">
      <c r="A100" s="28"/>
    </row>
    <row r="101" spans="1:1" customFormat="1" x14ac:dyDescent="0.25">
      <c r="A101" s="28"/>
    </row>
    <row r="102" spans="1:1" customFormat="1" x14ac:dyDescent="0.25">
      <c r="A102" s="28"/>
    </row>
    <row r="103" spans="1:1" customFormat="1" x14ac:dyDescent="0.25">
      <c r="A103" s="28"/>
    </row>
    <row r="104" spans="1:1" customFormat="1" x14ac:dyDescent="0.25">
      <c r="A104" s="28"/>
    </row>
    <row r="105" spans="1:1" customFormat="1" x14ac:dyDescent="0.25">
      <c r="A105" s="28"/>
    </row>
    <row r="106" spans="1:1" customFormat="1" x14ac:dyDescent="0.25">
      <c r="A106" s="28"/>
    </row>
    <row r="107" spans="1:1" customFormat="1" x14ac:dyDescent="0.25">
      <c r="A107" s="28"/>
    </row>
    <row r="108" spans="1:1" customFormat="1" x14ac:dyDescent="0.25">
      <c r="A108" s="28"/>
    </row>
    <row r="109" spans="1:1" customFormat="1" x14ac:dyDescent="0.25">
      <c r="A109" s="28"/>
    </row>
    <row r="110" spans="1:1" customFormat="1" x14ac:dyDescent="0.25">
      <c r="A110" s="28"/>
    </row>
    <row r="111" spans="1:1" customFormat="1" x14ac:dyDescent="0.25">
      <c r="A111" s="28"/>
    </row>
    <row r="112" spans="1:1" customFormat="1" x14ac:dyDescent="0.25">
      <c r="A112" s="28"/>
    </row>
    <row r="113" spans="1:1" customFormat="1" x14ac:dyDescent="0.25">
      <c r="A113" s="28"/>
    </row>
    <row r="114" spans="1:1" customFormat="1" x14ac:dyDescent="0.25">
      <c r="A114" s="28"/>
    </row>
    <row r="115" spans="1:1" customFormat="1" x14ac:dyDescent="0.25">
      <c r="A115" s="28"/>
    </row>
    <row r="116" spans="1:1" customFormat="1" x14ac:dyDescent="0.25">
      <c r="A116" s="28"/>
    </row>
    <row r="117" spans="1:1" customFormat="1" x14ac:dyDescent="0.25">
      <c r="A117" s="28"/>
    </row>
    <row r="118" spans="1:1" customFormat="1" x14ac:dyDescent="0.25">
      <c r="A118" s="28"/>
    </row>
    <row r="119" spans="1:1" customFormat="1" x14ac:dyDescent="0.25">
      <c r="A119" s="28"/>
    </row>
    <row r="120" spans="1:1" customFormat="1" x14ac:dyDescent="0.25">
      <c r="A120" s="28"/>
    </row>
    <row r="121" spans="1:1" customFormat="1" x14ac:dyDescent="0.25">
      <c r="A121" s="28"/>
    </row>
    <row r="122" spans="1:1" customFormat="1" x14ac:dyDescent="0.25">
      <c r="A122" s="28"/>
    </row>
    <row r="123" spans="1:1" customFormat="1" x14ac:dyDescent="0.25">
      <c r="A123" s="28"/>
    </row>
    <row r="124" spans="1:1" customFormat="1" x14ac:dyDescent="0.25">
      <c r="A124" s="28"/>
    </row>
    <row r="125" spans="1:1" customFormat="1" x14ac:dyDescent="0.25">
      <c r="A125" s="28"/>
    </row>
    <row r="126" spans="1:1" customFormat="1" x14ac:dyDescent="0.25">
      <c r="A126" s="28"/>
    </row>
    <row r="127" spans="1:1" customFormat="1" x14ac:dyDescent="0.25">
      <c r="A127" s="28"/>
    </row>
    <row r="128" spans="1:1" customFormat="1" x14ac:dyDescent="0.25">
      <c r="A128" s="28"/>
    </row>
    <row r="129" spans="1:1" customFormat="1" x14ac:dyDescent="0.25">
      <c r="A129" s="28"/>
    </row>
    <row r="130" spans="1:1" customFormat="1" x14ac:dyDescent="0.25">
      <c r="A130" s="28"/>
    </row>
    <row r="131" spans="1:1" customFormat="1" x14ac:dyDescent="0.25">
      <c r="A131" s="28"/>
    </row>
    <row r="132" spans="1:1" customFormat="1" x14ac:dyDescent="0.25">
      <c r="A132" s="28"/>
    </row>
    <row r="133" spans="1:1" customFormat="1" x14ac:dyDescent="0.25">
      <c r="A133" s="28"/>
    </row>
    <row r="134" spans="1:1" customFormat="1" x14ac:dyDescent="0.25">
      <c r="A134" s="28"/>
    </row>
    <row r="135" spans="1:1" customFormat="1" x14ac:dyDescent="0.25">
      <c r="A135" s="28"/>
    </row>
    <row r="136" spans="1:1" customFormat="1" x14ac:dyDescent="0.25">
      <c r="A136" s="28"/>
    </row>
    <row r="137" spans="1:1" customFormat="1" x14ac:dyDescent="0.25">
      <c r="A137" s="28"/>
    </row>
    <row r="138" spans="1:1" customFormat="1" x14ac:dyDescent="0.25">
      <c r="A138" s="28"/>
    </row>
    <row r="139" spans="1:1" customFormat="1" x14ac:dyDescent="0.25">
      <c r="A139" s="28"/>
    </row>
    <row r="140" spans="1:1" customFormat="1" x14ac:dyDescent="0.25">
      <c r="A140" s="28"/>
    </row>
    <row r="141" spans="1:1" customFormat="1" x14ac:dyDescent="0.25">
      <c r="A141" s="28"/>
    </row>
    <row r="142" spans="1:1" customFormat="1" x14ac:dyDescent="0.25">
      <c r="A142" s="28"/>
    </row>
    <row r="143" spans="1:1" customFormat="1" x14ac:dyDescent="0.25">
      <c r="A143" s="28"/>
    </row>
    <row r="144" spans="1:1" customFormat="1" x14ac:dyDescent="0.25">
      <c r="A144" s="28"/>
    </row>
    <row r="145" spans="1:1" customFormat="1" x14ac:dyDescent="0.25">
      <c r="A145" s="28"/>
    </row>
    <row r="146" spans="1:1" customFormat="1" x14ac:dyDescent="0.25">
      <c r="A146" s="28"/>
    </row>
    <row r="147" spans="1:1" customFormat="1" x14ac:dyDescent="0.25">
      <c r="A147" s="28"/>
    </row>
    <row r="148" spans="1:1" customFormat="1" x14ac:dyDescent="0.25">
      <c r="A148" s="28"/>
    </row>
    <row r="149" spans="1:1" customFormat="1" x14ac:dyDescent="0.25">
      <c r="A149" s="28"/>
    </row>
    <row r="150" spans="1:1" customFormat="1" x14ac:dyDescent="0.25">
      <c r="A150" s="28"/>
    </row>
    <row r="151" spans="1:1" customFormat="1" x14ac:dyDescent="0.25">
      <c r="A151" s="28"/>
    </row>
    <row r="152" spans="1:1" customFormat="1" x14ac:dyDescent="0.25">
      <c r="A152" s="28"/>
    </row>
    <row r="153" spans="1:1" customFormat="1" x14ac:dyDescent="0.25">
      <c r="A153" s="28"/>
    </row>
    <row r="154" spans="1:1" customFormat="1" x14ac:dyDescent="0.25">
      <c r="A154" s="28"/>
    </row>
    <row r="155" spans="1:1" customFormat="1" x14ac:dyDescent="0.25">
      <c r="A155" s="28"/>
    </row>
    <row r="156" spans="1:1" customFormat="1" x14ac:dyDescent="0.25">
      <c r="A156" s="28"/>
    </row>
    <row r="157" spans="1:1" customFormat="1" x14ac:dyDescent="0.25">
      <c r="A157" s="28"/>
    </row>
    <row r="158" spans="1:1" customFormat="1" x14ac:dyDescent="0.25">
      <c r="A158" s="28"/>
    </row>
    <row r="159" spans="1:1" customFormat="1" x14ac:dyDescent="0.25">
      <c r="A159" s="28"/>
    </row>
    <row r="160" spans="1:1" customFormat="1" x14ac:dyDescent="0.25">
      <c r="A160" s="28"/>
    </row>
    <row r="161" spans="1:14" customFormat="1" x14ac:dyDescent="0.25">
      <c r="A161" s="28"/>
    </row>
    <row r="162" spans="1:14" customFormat="1" x14ac:dyDescent="0.25">
      <c r="A162" s="28"/>
    </row>
    <row r="163" spans="1:14" customFormat="1" x14ac:dyDescent="0.25">
      <c r="A163" s="28"/>
    </row>
    <row r="164" spans="1:14" customFormat="1" x14ac:dyDescent="0.25">
      <c r="A164" s="28"/>
    </row>
    <row r="165" spans="1:14" customFormat="1" x14ac:dyDescent="0.25">
      <c r="A165" s="28"/>
    </row>
    <row r="166" spans="1:14" customFormat="1" x14ac:dyDescent="0.25">
      <c r="A166" s="28"/>
    </row>
    <row r="167" spans="1:14" customFormat="1" x14ac:dyDescent="0.25">
      <c r="A167" s="28"/>
    </row>
    <row r="168" spans="1:14" customFormat="1" x14ac:dyDescent="0.25">
      <c r="A168" s="28"/>
    </row>
    <row r="169" spans="1:14" customFormat="1" x14ac:dyDescent="0.25">
      <c r="A169" s="28"/>
    </row>
    <row r="170" spans="1:14" customFormat="1" x14ac:dyDescent="0.25">
      <c r="A170" s="28"/>
    </row>
    <row r="171" spans="1:14" customFormat="1" x14ac:dyDescent="0.25">
      <c r="A171" s="28"/>
    </row>
    <row r="172" spans="1:14" customFormat="1" x14ac:dyDescent="0.25">
      <c r="A172" s="28"/>
    </row>
    <row r="173" spans="1:14" customFormat="1" x14ac:dyDescent="0.25">
      <c r="A173" s="28"/>
    </row>
    <row r="174" spans="1:14" customFormat="1" x14ac:dyDescent="0.25">
      <c r="A174" s="28"/>
    </row>
    <row r="175" spans="1:14" customFormat="1" x14ac:dyDescent="0.25">
      <c r="A175" s="28"/>
      <c r="J175" s="3"/>
      <c r="K175" s="3"/>
      <c r="L175" s="3"/>
      <c r="M175" s="3"/>
      <c r="N175" s="3"/>
    </row>
  </sheetData>
  <mergeCells count="15">
    <mergeCell ref="B23:G38"/>
    <mergeCell ref="M1:N1"/>
    <mergeCell ref="J2:N9"/>
    <mergeCell ref="J12:J35"/>
    <mergeCell ref="B11:B14"/>
    <mergeCell ref="F11:F14"/>
    <mergeCell ref="G11:G14"/>
    <mergeCell ref="F16:F20"/>
    <mergeCell ref="G16:G20"/>
    <mergeCell ref="B16:B20"/>
    <mergeCell ref="C3:F3"/>
    <mergeCell ref="C4:F4"/>
    <mergeCell ref="C5:F5"/>
    <mergeCell ref="F1:H1"/>
    <mergeCell ref="B1:E1"/>
  </mergeCells>
  <hyperlinks>
    <hyperlink ref="F1:H1" location="'Despesas mensais'!A1" tooltip="Selecione para navegar até a planilha Despesas Mensais." display="Monthly Expenses" xr:uid="{5C8A0561-64C9-4FB8-8073-365441A7EF52}"/>
  </hyperlinks>
  <pageMargins left="0.70866141732283472" right="0.70866141732283472" top="0.74803149606299213" bottom="0.74803149606299213" header="0.31496062992125984" footer="0.31496062992125984"/>
  <pageSetup paperSize="9" fitToWidth="0" fitToHeight="0" orientation="portrait" r:id="rId2"/>
  <colBreaks count="1" manualBreakCount="1">
    <brk id="8" max="1048575" man="1"/>
  </colBreaks>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I336"/>
  <sheetViews>
    <sheetView showGridLines="0" zoomScaleNormal="100" workbookViewId="0">
      <pane ySplit="2" topLeftCell="A3" activePane="bottomLeft" state="frozen"/>
      <selection pane="bottomLeft" activeCell="G4" sqref="G4"/>
    </sheetView>
  </sheetViews>
  <sheetFormatPr defaultRowHeight="13.5" x14ac:dyDescent="0.25"/>
  <cols>
    <col min="1" max="1" width="2.625" style="27" customWidth="1"/>
    <col min="2" max="2" width="26.75" customWidth="1"/>
    <col min="3" max="5" width="26.375" customWidth="1"/>
    <col min="6" max="6" width="16.25" customWidth="1"/>
    <col min="7" max="8" width="13.25" customWidth="1"/>
    <col min="9" max="9" width="29.875" customWidth="1"/>
    <col min="10" max="10" width="2.625" customWidth="1"/>
  </cols>
  <sheetData>
    <row r="1" spans="1:9" ht="46.5" customHeight="1" x14ac:dyDescent="0.25">
      <c r="A1" s="28" t="s">
        <v>32</v>
      </c>
      <c r="B1" s="70" t="s">
        <v>16</v>
      </c>
      <c r="C1" s="70"/>
      <c r="D1" s="70"/>
      <c r="E1" s="70"/>
      <c r="F1" s="70"/>
      <c r="G1" s="70"/>
      <c r="H1" s="71" t="s">
        <v>43</v>
      </c>
      <c r="I1" s="71"/>
    </row>
    <row r="2" spans="1:9" ht="25.5" customHeight="1" x14ac:dyDescent="0.25">
      <c r="A2" s="27" t="s">
        <v>49</v>
      </c>
      <c r="B2" s="47" t="s">
        <v>33</v>
      </c>
      <c r="C2" s="47" t="s">
        <v>22</v>
      </c>
      <c r="D2" s="47" t="s">
        <v>98</v>
      </c>
      <c r="E2" s="47" t="s">
        <v>99</v>
      </c>
      <c r="F2" s="47" t="s">
        <v>41</v>
      </c>
      <c r="G2" s="47" t="s">
        <v>42</v>
      </c>
      <c r="H2" s="2" t="s">
        <v>4</v>
      </c>
      <c r="I2" s="2" t="s">
        <v>44</v>
      </c>
    </row>
    <row r="3" spans="1:9" ht="16.5" customHeight="1" x14ac:dyDescent="0.25">
      <c r="B3" t="s">
        <v>51</v>
      </c>
      <c r="C3" t="s">
        <v>24</v>
      </c>
      <c r="D3" t="s">
        <v>52</v>
      </c>
      <c r="E3" t="s">
        <v>53</v>
      </c>
      <c r="F3" s="40">
        <v>2400</v>
      </c>
      <c r="G3" s="40">
        <v>2500</v>
      </c>
      <c r="H3" s="40">
        <f>DetalhesDoOrçamento[[#This Row],[Custo previsto]]-DetalhesDoOrçamento[[#This Row],[Custo Real]]</f>
        <v>-100</v>
      </c>
      <c r="I3" s="40">
        <f>DetalhesDoOrçamento[[#This Row],[Custo Real]]</f>
        <v>2500</v>
      </c>
    </row>
    <row r="4" spans="1:9" ht="16.5" customHeight="1" x14ac:dyDescent="0.25">
      <c r="B4" t="s">
        <v>54</v>
      </c>
      <c r="C4" t="s">
        <v>24</v>
      </c>
      <c r="D4" t="s">
        <v>52</v>
      </c>
      <c r="E4" t="s">
        <v>53</v>
      </c>
      <c r="F4" s="40">
        <v>0</v>
      </c>
      <c r="G4" s="40">
        <v>0</v>
      </c>
      <c r="H4" s="40">
        <f>DetalhesDoOrçamento[[#This Row],[Custo previsto]]-DetalhesDoOrçamento[[#This Row],[Custo Real]]</f>
        <v>0</v>
      </c>
      <c r="I4" s="40">
        <f>DetalhesDoOrçamento[[#This Row],[Custo Real]]</f>
        <v>0</v>
      </c>
    </row>
    <row r="5" spans="1:9" ht="16.5" customHeight="1" x14ac:dyDescent="0.25">
      <c r="B5" t="s">
        <v>55</v>
      </c>
      <c r="C5" t="s">
        <v>24</v>
      </c>
      <c r="D5" t="s">
        <v>52</v>
      </c>
      <c r="E5" t="s">
        <v>53</v>
      </c>
      <c r="F5" s="40">
        <v>0</v>
      </c>
      <c r="G5" s="40">
        <v>0</v>
      </c>
      <c r="H5" s="40">
        <f>DetalhesDoOrçamento[[#This Row],[Custo previsto]]-DetalhesDoOrçamento[[#This Row],[Custo Real]]</f>
        <v>0</v>
      </c>
      <c r="I5" s="40">
        <f>DetalhesDoOrçamento[[#This Row],[Custo Real]]</f>
        <v>0</v>
      </c>
    </row>
    <row r="6" spans="1:9" ht="16.5" customHeight="1" x14ac:dyDescent="0.25">
      <c r="B6" t="s">
        <v>56</v>
      </c>
      <c r="C6" t="s">
        <v>24</v>
      </c>
      <c r="D6" t="s">
        <v>52</v>
      </c>
      <c r="E6" t="s">
        <v>57</v>
      </c>
      <c r="F6" s="40">
        <v>150</v>
      </c>
      <c r="G6" s="40">
        <v>185</v>
      </c>
      <c r="H6" s="40">
        <f>DetalhesDoOrçamento[[#This Row],[Custo previsto]]-DetalhesDoOrçamento[[#This Row],[Custo Real]]</f>
        <v>-35</v>
      </c>
      <c r="I6" s="40">
        <f>DetalhesDoOrçamento[[#This Row],[Custo Real]]</f>
        <v>185</v>
      </c>
    </row>
    <row r="7" spans="1:9" ht="16.5" customHeight="1" x14ac:dyDescent="0.25">
      <c r="B7" t="s">
        <v>58</v>
      </c>
      <c r="C7" t="s">
        <v>24</v>
      </c>
      <c r="D7" t="s">
        <v>52</v>
      </c>
      <c r="E7" t="s">
        <v>57</v>
      </c>
      <c r="F7" s="40">
        <v>120</v>
      </c>
      <c r="G7" s="40">
        <v>158</v>
      </c>
      <c r="H7" s="40">
        <f>DetalhesDoOrçamento[[#This Row],[Custo previsto]]-DetalhesDoOrçamento[[#This Row],[Custo Real]]</f>
        <v>-38</v>
      </c>
      <c r="I7" s="40">
        <f>DetalhesDoOrçamento[[#This Row],[Custo Real]]</f>
        <v>158</v>
      </c>
    </row>
    <row r="8" spans="1:9" ht="16.5" customHeight="1" x14ac:dyDescent="0.25">
      <c r="B8" t="s">
        <v>36</v>
      </c>
      <c r="C8" t="s">
        <v>24</v>
      </c>
      <c r="D8" t="s">
        <v>52</v>
      </c>
      <c r="E8" t="s">
        <v>57</v>
      </c>
      <c r="F8" s="40">
        <v>180</v>
      </c>
      <c r="G8" s="40">
        <v>150</v>
      </c>
      <c r="H8" s="40">
        <f>DetalhesDoOrçamento[[#This Row],[Custo previsto]]-DetalhesDoOrçamento[[#This Row],[Custo Real]]</f>
        <v>30</v>
      </c>
      <c r="I8" s="40">
        <f>DetalhesDoOrçamento[[#This Row],[Custo Real]]</f>
        <v>150</v>
      </c>
    </row>
    <row r="9" spans="1:9" ht="16.5" customHeight="1" x14ac:dyDescent="0.25">
      <c r="B9" t="s">
        <v>59</v>
      </c>
      <c r="C9" t="s">
        <v>24</v>
      </c>
      <c r="D9" t="s">
        <v>52</v>
      </c>
      <c r="E9" t="s">
        <v>53</v>
      </c>
      <c r="F9" s="40">
        <v>200</v>
      </c>
      <c r="G9" s="40">
        <v>200</v>
      </c>
      <c r="H9" s="40">
        <f>DetalhesDoOrçamento[[#This Row],[Custo previsto]]-DetalhesDoOrçamento[[#This Row],[Custo Real]]</f>
        <v>0</v>
      </c>
      <c r="I9" s="40">
        <f>DetalhesDoOrçamento[[#This Row],[Custo Real]]</f>
        <v>200</v>
      </c>
    </row>
    <row r="10" spans="1:9" ht="16.5" customHeight="1" x14ac:dyDescent="0.25">
      <c r="B10" t="s">
        <v>60</v>
      </c>
      <c r="C10" t="s">
        <v>24</v>
      </c>
      <c r="D10" t="s">
        <v>52</v>
      </c>
      <c r="E10" t="s">
        <v>53</v>
      </c>
      <c r="F10" s="40">
        <v>30</v>
      </c>
      <c r="G10" s="40">
        <v>30</v>
      </c>
      <c r="H10" s="40">
        <f>DetalhesDoOrçamento[[#This Row],[Custo previsto]]-DetalhesDoOrçamento[[#This Row],[Custo Real]]</f>
        <v>0</v>
      </c>
      <c r="I10" s="40">
        <f>DetalhesDoOrçamento[[#This Row],[Custo Real]]</f>
        <v>30</v>
      </c>
    </row>
    <row r="11" spans="1:9" ht="16.5" customHeight="1" x14ac:dyDescent="0.25">
      <c r="B11" t="s">
        <v>37</v>
      </c>
      <c r="C11" t="s">
        <v>24</v>
      </c>
      <c r="D11" t="s">
        <v>52</v>
      </c>
      <c r="E11" t="s">
        <v>57</v>
      </c>
      <c r="F11" s="40">
        <v>0</v>
      </c>
      <c r="G11" s="40">
        <v>40</v>
      </c>
      <c r="H11" s="40">
        <f>DetalhesDoOrçamento[[#This Row],[Custo previsto]]-DetalhesDoOrçamento[[#This Row],[Custo Real]]</f>
        <v>-40</v>
      </c>
      <c r="I11" s="40">
        <f>DetalhesDoOrçamento[[#This Row],[Custo Real]]</f>
        <v>40</v>
      </c>
    </row>
    <row r="12" spans="1:9" ht="16.5" customHeight="1" x14ac:dyDescent="0.25">
      <c r="B12" t="s">
        <v>35</v>
      </c>
      <c r="C12" t="s">
        <v>23</v>
      </c>
      <c r="D12" t="s">
        <v>52</v>
      </c>
      <c r="E12" t="s">
        <v>57</v>
      </c>
      <c r="F12" s="40">
        <v>2000</v>
      </c>
      <c r="G12" s="40">
        <v>2100</v>
      </c>
      <c r="H12" s="40">
        <f>DetalhesDoOrçamento[[#This Row],[Custo previsto]]-DetalhesDoOrçamento[[#This Row],[Custo Real]]</f>
        <v>-100</v>
      </c>
      <c r="I12" s="40">
        <f>DetalhesDoOrçamento[[#This Row],[Custo Real]]</f>
        <v>2100</v>
      </c>
    </row>
    <row r="13" spans="1:9" ht="16.5" customHeight="1" x14ac:dyDescent="0.25">
      <c r="B13" t="s">
        <v>61</v>
      </c>
      <c r="C13" t="s">
        <v>23</v>
      </c>
      <c r="D13" t="s">
        <v>52</v>
      </c>
      <c r="E13" t="s">
        <v>57</v>
      </c>
      <c r="F13" s="40">
        <v>280</v>
      </c>
      <c r="G13" s="40">
        <v>272</v>
      </c>
      <c r="H13" s="40">
        <f>DetalhesDoOrçamento[[#This Row],[Custo previsto]]-DetalhesDoOrçamento[[#This Row],[Custo Real]]</f>
        <v>8</v>
      </c>
      <c r="I13" s="40">
        <f>DetalhesDoOrçamento[[#This Row],[Custo Real]]</f>
        <v>272</v>
      </c>
    </row>
    <row r="14" spans="1:9" ht="16.5" customHeight="1" x14ac:dyDescent="0.25">
      <c r="B14" t="s">
        <v>62</v>
      </c>
      <c r="C14" t="s">
        <v>23</v>
      </c>
      <c r="D14" t="s">
        <v>63</v>
      </c>
      <c r="E14" t="s">
        <v>57</v>
      </c>
      <c r="F14" s="40">
        <v>1000</v>
      </c>
      <c r="G14" s="40">
        <v>1200</v>
      </c>
      <c r="H14" s="40">
        <f>DetalhesDoOrçamento[[#This Row],[Custo previsto]]-DetalhesDoOrçamento[[#This Row],[Custo Real]]</f>
        <v>-200</v>
      </c>
      <c r="I14" s="40">
        <f>DetalhesDoOrçamento[[#This Row],[Custo Real]]</f>
        <v>1200</v>
      </c>
    </row>
    <row r="15" spans="1:9" ht="16.5" customHeight="1" x14ac:dyDescent="0.25">
      <c r="B15" t="s">
        <v>64</v>
      </c>
      <c r="C15" t="s">
        <v>23</v>
      </c>
      <c r="D15" t="s">
        <v>63</v>
      </c>
      <c r="E15" t="s">
        <v>57</v>
      </c>
      <c r="F15" s="40">
        <v>100</v>
      </c>
      <c r="G15" s="40">
        <v>150</v>
      </c>
      <c r="H15" s="40">
        <f>DetalhesDoOrçamento[[#This Row],[Custo previsto]]-DetalhesDoOrçamento[[#This Row],[Custo Real]]</f>
        <v>-50</v>
      </c>
      <c r="I15" s="40">
        <f>DetalhesDoOrçamento[[#This Row],[Custo Real]]</f>
        <v>150</v>
      </c>
    </row>
    <row r="16" spans="1:9" ht="16.5" customHeight="1" x14ac:dyDescent="0.25">
      <c r="B16" t="s">
        <v>39</v>
      </c>
      <c r="C16" t="s">
        <v>26</v>
      </c>
      <c r="D16" t="s">
        <v>52</v>
      </c>
      <c r="E16" t="s">
        <v>57</v>
      </c>
      <c r="F16" s="40">
        <v>300</v>
      </c>
      <c r="G16" s="40">
        <v>350</v>
      </c>
      <c r="H16" s="40">
        <f>DetalhesDoOrçamento[[#This Row],[Custo previsto]]-DetalhesDoOrçamento[[#This Row],[Custo Real]]</f>
        <v>-50</v>
      </c>
      <c r="I16" s="40">
        <f>DetalhesDoOrçamento[[#This Row],[Custo Real]]</f>
        <v>350</v>
      </c>
    </row>
    <row r="17" spans="2:9" ht="16.5" customHeight="1" x14ac:dyDescent="0.25">
      <c r="B17" t="s">
        <v>65</v>
      </c>
      <c r="C17" t="s">
        <v>26</v>
      </c>
      <c r="D17" t="s">
        <v>52</v>
      </c>
      <c r="E17" t="s">
        <v>57</v>
      </c>
      <c r="F17" s="40">
        <v>0</v>
      </c>
      <c r="G17" s="40">
        <v>0</v>
      </c>
      <c r="H17" s="40">
        <f>DetalhesDoOrçamento[[#This Row],[Custo previsto]]-DetalhesDoOrçamento[[#This Row],[Custo Real]]</f>
        <v>0</v>
      </c>
      <c r="I17" s="40">
        <f>DetalhesDoOrçamento[[#This Row],[Custo Real]]</f>
        <v>0</v>
      </c>
    </row>
    <row r="18" spans="2:9" ht="16.5" customHeight="1" x14ac:dyDescent="0.25">
      <c r="B18" t="s">
        <v>66</v>
      </c>
      <c r="C18" t="s">
        <v>26</v>
      </c>
      <c r="D18" t="s">
        <v>63</v>
      </c>
      <c r="E18" t="s">
        <v>57</v>
      </c>
      <c r="F18" s="40">
        <v>0</v>
      </c>
      <c r="G18" s="40">
        <v>0</v>
      </c>
      <c r="H18" s="40">
        <f>DetalhesDoOrçamento[[#This Row],[Custo previsto]]-DetalhesDoOrçamento[[#This Row],[Custo Real]]</f>
        <v>0</v>
      </c>
      <c r="I18" s="40">
        <f>DetalhesDoOrçamento[[#This Row],[Custo Real]]</f>
        <v>0</v>
      </c>
    </row>
    <row r="19" spans="2:9" ht="16.5" customHeight="1" x14ac:dyDescent="0.25">
      <c r="B19" t="s">
        <v>67</v>
      </c>
      <c r="C19" t="s">
        <v>26</v>
      </c>
      <c r="D19" t="s">
        <v>52</v>
      </c>
      <c r="E19" t="s">
        <v>57</v>
      </c>
      <c r="F19" s="40">
        <v>400</v>
      </c>
      <c r="G19" s="40">
        <v>500</v>
      </c>
      <c r="H19" s="40">
        <f>DetalhesDoOrçamento[[#This Row],[Custo previsto]]-DetalhesDoOrçamento[[#This Row],[Custo Real]]</f>
        <v>-100</v>
      </c>
      <c r="I19" s="40">
        <f>DetalhesDoOrçamento[[#This Row],[Custo Real]]</f>
        <v>500</v>
      </c>
    </row>
    <row r="20" spans="2:9" ht="16.5" customHeight="1" x14ac:dyDescent="0.25">
      <c r="B20" t="s">
        <v>68</v>
      </c>
      <c r="C20" t="s">
        <v>26</v>
      </c>
      <c r="D20" t="s">
        <v>52</v>
      </c>
      <c r="E20" t="s">
        <v>53</v>
      </c>
      <c r="F20" s="40">
        <v>100</v>
      </c>
      <c r="G20" s="40">
        <v>100</v>
      </c>
      <c r="H20" s="40">
        <f>DetalhesDoOrçamento[[#This Row],[Custo previsto]]-DetalhesDoOrçamento[[#This Row],[Custo Real]]</f>
        <v>0</v>
      </c>
      <c r="I20" s="40">
        <f>DetalhesDoOrçamento[[#This Row],[Custo Real]]</f>
        <v>100</v>
      </c>
    </row>
    <row r="21" spans="2:9" ht="16.5" customHeight="1" x14ac:dyDescent="0.25">
      <c r="B21" t="s">
        <v>69</v>
      </c>
      <c r="C21" t="s">
        <v>26</v>
      </c>
      <c r="D21" t="s">
        <v>52</v>
      </c>
      <c r="E21" t="s">
        <v>53</v>
      </c>
      <c r="F21" s="40">
        <v>45</v>
      </c>
      <c r="G21" s="40">
        <v>50</v>
      </c>
      <c r="H21" s="40">
        <f>DetalhesDoOrçamento[[#This Row],[Custo previsto]]-DetalhesDoOrçamento[[#This Row],[Custo Real]]</f>
        <v>-5</v>
      </c>
      <c r="I21" s="40">
        <f>DetalhesDoOrçamento[[#This Row],[Custo Real]]</f>
        <v>50</v>
      </c>
    </row>
    <row r="22" spans="2:9" ht="16.5" customHeight="1" x14ac:dyDescent="0.25">
      <c r="B22" t="s">
        <v>70</v>
      </c>
      <c r="C22" t="s">
        <v>26</v>
      </c>
      <c r="D22" t="s">
        <v>63</v>
      </c>
      <c r="E22" t="s">
        <v>57</v>
      </c>
      <c r="F22" s="40">
        <v>300</v>
      </c>
      <c r="G22" s="40">
        <v>400</v>
      </c>
      <c r="H22" s="40">
        <f>DetalhesDoOrçamento[[#This Row],[Custo previsto]]-DetalhesDoOrçamento[[#This Row],[Custo Real]]</f>
        <v>-100</v>
      </c>
      <c r="I22" s="40">
        <f>DetalhesDoOrçamento[[#This Row],[Custo Real]]</f>
        <v>400</v>
      </c>
    </row>
    <row r="23" spans="2:9" ht="16.5" customHeight="1" x14ac:dyDescent="0.25">
      <c r="B23" t="s">
        <v>71</v>
      </c>
      <c r="C23" t="s">
        <v>72</v>
      </c>
      <c r="D23" t="s">
        <v>52</v>
      </c>
      <c r="E23" t="s">
        <v>53</v>
      </c>
      <c r="F23" s="40">
        <v>120</v>
      </c>
      <c r="G23" s="40">
        <v>120</v>
      </c>
      <c r="H23" s="40">
        <f>DetalhesDoOrçamento[[#This Row],[Custo previsto]]-DetalhesDoOrçamento[[#This Row],[Custo Real]]</f>
        <v>0</v>
      </c>
      <c r="I23" s="40">
        <f>DetalhesDoOrçamento[[#This Row],[Custo Real]]</f>
        <v>120</v>
      </c>
    </row>
    <row r="24" spans="2:9" ht="16.5" customHeight="1" x14ac:dyDescent="0.25">
      <c r="B24" t="s">
        <v>73</v>
      </c>
      <c r="C24" t="s">
        <v>72</v>
      </c>
      <c r="D24" t="s">
        <v>63</v>
      </c>
      <c r="E24" t="s">
        <v>53</v>
      </c>
      <c r="F24" s="40">
        <v>50</v>
      </c>
      <c r="G24" s="40">
        <v>50</v>
      </c>
      <c r="H24" s="40">
        <f>DetalhesDoOrçamento[[#This Row],[Custo previsto]]-DetalhesDoOrçamento[[#This Row],[Custo Real]]</f>
        <v>0</v>
      </c>
      <c r="I24" s="40">
        <f>DetalhesDoOrçamento[[#This Row],[Custo Real]]</f>
        <v>50</v>
      </c>
    </row>
    <row r="25" spans="2:9" ht="16.5" customHeight="1" x14ac:dyDescent="0.25">
      <c r="B25" t="s">
        <v>74</v>
      </c>
      <c r="C25" t="s">
        <v>72</v>
      </c>
      <c r="D25" t="s">
        <v>63</v>
      </c>
      <c r="E25" t="s">
        <v>53</v>
      </c>
      <c r="F25" s="40">
        <v>150</v>
      </c>
      <c r="G25" s="40">
        <v>150</v>
      </c>
      <c r="H25" s="40">
        <f>DetalhesDoOrçamento[[#This Row],[Custo previsto]]-DetalhesDoOrçamento[[#This Row],[Custo Real]]</f>
        <v>0</v>
      </c>
      <c r="I25" s="40">
        <f>DetalhesDoOrçamento[[#This Row],[Custo Real]]</f>
        <v>150</v>
      </c>
    </row>
    <row r="26" spans="2:9" ht="16.5" customHeight="1" x14ac:dyDescent="0.25">
      <c r="B26" t="s">
        <v>75</v>
      </c>
      <c r="C26" t="s">
        <v>72</v>
      </c>
      <c r="D26" t="s">
        <v>63</v>
      </c>
      <c r="E26" t="s">
        <v>53</v>
      </c>
      <c r="F26" s="40">
        <v>0</v>
      </c>
      <c r="G26" s="40">
        <v>0</v>
      </c>
      <c r="H26" s="40">
        <f>DetalhesDoOrçamento[[#This Row],[Custo previsto]]-DetalhesDoOrçamento[[#This Row],[Custo Real]]</f>
        <v>0</v>
      </c>
      <c r="I26" s="40">
        <f>DetalhesDoOrçamento[[#This Row],[Custo Real]]</f>
        <v>0</v>
      </c>
    </row>
    <row r="27" spans="2:9" ht="16.5" customHeight="1" x14ac:dyDescent="0.25">
      <c r="B27" t="s">
        <v>76</v>
      </c>
      <c r="C27" t="s">
        <v>77</v>
      </c>
      <c r="D27" t="s">
        <v>52</v>
      </c>
      <c r="E27" t="s">
        <v>53</v>
      </c>
      <c r="F27" s="40">
        <v>469</v>
      </c>
      <c r="G27" s="40">
        <v>469</v>
      </c>
      <c r="H27" s="40">
        <f>DetalhesDoOrçamento[[#This Row],[Custo previsto]]-DetalhesDoOrçamento[[#This Row],[Custo Real]]</f>
        <v>0</v>
      </c>
      <c r="I27" s="40">
        <f>DetalhesDoOrçamento[[#This Row],[Custo Real]]</f>
        <v>469</v>
      </c>
    </row>
    <row r="28" spans="2:9" ht="16.5" customHeight="1" x14ac:dyDescent="0.25">
      <c r="B28" t="s">
        <v>34</v>
      </c>
      <c r="C28" t="s">
        <v>77</v>
      </c>
      <c r="D28" t="s">
        <v>52</v>
      </c>
      <c r="E28" t="s">
        <v>57</v>
      </c>
      <c r="F28" s="40">
        <v>30</v>
      </c>
      <c r="G28" s="40">
        <v>50</v>
      </c>
      <c r="H28" s="40">
        <f>DetalhesDoOrçamento[[#This Row],[Custo previsto]]-DetalhesDoOrçamento[[#This Row],[Custo Real]]</f>
        <v>-20</v>
      </c>
      <c r="I28" s="40">
        <f>DetalhesDoOrçamento[[#This Row],[Custo Real]]</f>
        <v>50</v>
      </c>
    </row>
    <row r="29" spans="2:9" ht="16.5" customHeight="1" x14ac:dyDescent="0.25">
      <c r="B29" t="s">
        <v>78</v>
      </c>
      <c r="C29" t="s">
        <v>77</v>
      </c>
      <c r="D29" t="s">
        <v>52</v>
      </c>
      <c r="E29" t="s">
        <v>53</v>
      </c>
      <c r="F29" s="40">
        <v>500</v>
      </c>
      <c r="G29" s="40">
        <v>500</v>
      </c>
      <c r="H29" s="40">
        <f>DetalhesDoOrçamento[[#This Row],[Custo previsto]]-DetalhesDoOrçamento[[#This Row],[Custo Real]]</f>
        <v>0</v>
      </c>
      <c r="I29" s="40">
        <f>DetalhesDoOrçamento[[#This Row],[Custo Real]]</f>
        <v>500</v>
      </c>
    </row>
    <row r="30" spans="2:9" ht="16.5" customHeight="1" x14ac:dyDescent="0.25">
      <c r="B30" t="s">
        <v>79</v>
      </c>
      <c r="C30" t="s">
        <v>77</v>
      </c>
      <c r="D30" t="s">
        <v>52</v>
      </c>
      <c r="E30" t="s">
        <v>57</v>
      </c>
      <c r="F30" s="40">
        <v>120</v>
      </c>
      <c r="G30" s="40">
        <v>120</v>
      </c>
      <c r="H30" s="40">
        <f>DetalhesDoOrçamento[[#This Row],[Custo previsto]]-DetalhesDoOrçamento[[#This Row],[Custo Real]]</f>
        <v>0</v>
      </c>
      <c r="I30" s="40">
        <f>DetalhesDoOrçamento[[#This Row],[Custo Real]]</f>
        <v>120</v>
      </c>
    </row>
    <row r="31" spans="2:9" ht="16.5" customHeight="1" x14ac:dyDescent="0.25">
      <c r="B31" t="s">
        <v>80</v>
      </c>
      <c r="C31" t="s">
        <v>77</v>
      </c>
      <c r="D31" t="s">
        <v>52</v>
      </c>
      <c r="E31" t="s">
        <v>57</v>
      </c>
      <c r="F31" s="40">
        <v>250</v>
      </c>
      <c r="G31" s="40">
        <v>250</v>
      </c>
      <c r="H31" s="40">
        <f>DetalhesDoOrçamento[[#This Row],[Custo previsto]]-DetalhesDoOrçamento[[#This Row],[Custo Real]]</f>
        <v>0</v>
      </c>
      <c r="I31" s="40">
        <f>DetalhesDoOrçamento[[#This Row],[Custo Real]]</f>
        <v>250</v>
      </c>
    </row>
    <row r="32" spans="2:9" ht="16.5" customHeight="1" x14ac:dyDescent="0.25">
      <c r="B32" t="s">
        <v>81</v>
      </c>
      <c r="C32" t="s">
        <v>77</v>
      </c>
      <c r="D32" t="s">
        <v>63</v>
      </c>
      <c r="E32" t="s">
        <v>57</v>
      </c>
      <c r="F32" s="40">
        <v>50</v>
      </c>
      <c r="G32" s="40">
        <v>50</v>
      </c>
      <c r="H32" s="40">
        <f>DetalhesDoOrçamento[[#This Row],[Custo previsto]]-DetalhesDoOrçamento[[#This Row],[Custo Real]]</f>
        <v>0</v>
      </c>
      <c r="I32" s="40">
        <f>DetalhesDoOrçamento[[#This Row],[Custo Real]]</f>
        <v>50</v>
      </c>
    </row>
    <row r="33" spans="2:9" ht="16.5" customHeight="1" x14ac:dyDescent="0.25">
      <c r="B33" t="s">
        <v>82</v>
      </c>
      <c r="C33" t="s">
        <v>83</v>
      </c>
      <c r="D33" t="s">
        <v>52</v>
      </c>
      <c r="E33" t="s">
        <v>53</v>
      </c>
      <c r="F33" s="40">
        <v>1100</v>
      </c>
      <c r="G33" s="40">
        <v>1100</v>
      </c>
      <c r="H33" s="40">
        <f>DetalhesDoOrçamento[[#This Row],[Custo previsto]]-DetalhesDoOrçamento[[#This Row],[Custo Real]]</f>
        <v>0</v>
      </c>
      <c r="I33" s="40">
        <f>DetalhesDoOrçamento[[#This Row],[Custo Real]]</f>
        <v>1100</v>
      </c>
    </row>
    <row r="34" spans="2:9" ht="16.5" customHeight="1" x14ac:dyDescent="0.25">
      <c r="B34" t="s">
        <v>84</v>
      </c>
      <c r="C34" t="s">
        <v>83</v>
      </c>
      <c r="D34" t="s">
        <v>52</v>
      </c>
      <c r="E34" t="s">
        <v>57</v>
      </c>
      <c r="F34" s="40">
        <v>0</v>
      </c>
      <c r="G34" s="40">
        <v>0</v>
      </c>
      <c r="H34" s="40">
        <f>DetalhesDoOrçamento[[#This Row],[Custo previsto]]-DetalhesDoOrçamento[[#This Row],[Custo Real]]</f>
        <v>0</v>
      </c>
      <c r="I34" s="40">
        <f>DetalhesDoOrçamento[[#This Row],[Custo Real]]</f>
        <v>0</v>
      </c>
    </row>
    <row r="35" spans="2:9" ht="16.5" customHeight="1" x14ac:dyDescent="0.25">
      <c r="B35" t="s">
        <v>85</v>
      </c>
      <c r="C35" t="s">
        <v>86</v>
      </c>
      <c r="D35" t="s">
        <v>52</v>
      </c>
      <c r="E35" t="s">
        <v>53</v>
      </c>
      <c r="F35" s="40">
        <v>500</v>
      </c>
      <c r="G35" s="40">
        <v>500</v>
      </c>
      <c r="H35" s="40">
        <f>DetalhesDoOrçamento[[#This Row],[Custo previsto]]-DetalhesDoOrçamento[[#This Row],[Custo Real]]</f>
        <v>0</v>
      </c>
      <c r="I35" s="40">
        <f>DetalhesDoOrçamento[[#This Row],[Custo Real]]</f>
        <v>500</v>
      </c>
    </row>
    <row r="36" spans="2:9" ht="16.5" customHeight="1" x14ac:dyDescent="0.25">
      <c r="B36" t="s">
        <v>87</v>
      </c>
      <c r="C36" t="s">
        <v>86</v>
      </c>
      <c r="D36" t="s">
        <v>52</v>
      </c>
      <c r="E36" t="s">
        <v>53</v>
      </c>
      <c r="F36" s="40">
        <v>200</v>
      </c>
      <c r="G36" s="40">
        <v>200</v>
      </c>
      <c r="H36" s="40">
        <f>DetalhesDoOrçamento[[#This Row],[Custo previsto]]-DetalhesDoOrçamento[[#This Row],[Custo Real]]</f>
        <v>0</v>
      </c>
      <c r="I36" s="40">
        <f>DetalhesDoOrçamento[[#This Row],[Custo Real]]</f>
        <v>200</v>
      </c>
    </row>
    <row r="37" spans="2:9" ht="16.5" customHeight="1" x14ac:dyDescent="0.25">
      <c r="B37" t="s">
        <v>88</v>
      </c>
      <c r="C37" t="s">
        <v>86</v>
      </c>
      <c r="D37" t="s">
        <v>52</v>
      </c>
      <c r="E37" t="s">
        <v>57</v>
      </c>
      <c r="F37" s="40">
        <v>200</v>
      </c>
      <c r="G37" s="40">
        <v>200</v>
      </c>
      <c r="H37" s="40">
        <f>DetalhesDoOrçamento[[#This Row],[Custo previsto]]-DetalhesDoOrçamento[[#This Row],[Custo Real]]</f>
        <v>0</v>
      </c>
      <c r="I37" s="40">
        <f>DetalhesDoOrçamento[[#This Row],[Custo Real]]</f>
        <v>200</v>
      </c>
    </row>
    <row r="38" spans="2:9" ht="16.5" customHeight="1" x14ac:dyDescent="0.25">
      <c r="B38" t="s">
        <v>38</v>
      </c>
      <c r="C38" t="s">
        <v>89</v>
      </c>
      <c r="D38" t="s">
        <v>63</v>
      </c>
      <c r="E38" t="s">
        <v>53</v>
      </c>
      <c r="F38" s="40">
        <v>120</v>
      </c>
      <c r="G38" s="40">
        <v>120</v>
      </c>
      <c r="H38" s="40">
        <f>DetalhesDoOrçamento[[#This Row],[Custo previsto]]-DetalhesDoOrçamento[[#This Row],[Custo Real]]</f>
        <v>0</v>
      </c>
      <c r="I38" s="40">
        <f>DetalhesDoOrçamento[[#This Row],[Custo Real]]</f>
        <v>120</v>
      </c>
    </row>
    <row r="39" spans="2:9" ht="16.5" customHeight="1" x14ac:dyDescent="0.25">
      <c r="B39" t="s">
        <v>90</v>
      </c>
      <c r="C39" t="s">
        <v>89</v>
      </c>
      <c r="D39" t="s">
        <v>52</v>
      </c>
      <c r="E39" t="s">
        <v>53</v>
      </c>
      <c r="F39" s="40">
        <v>200</v>
      </c>
      <c r="G39" s="40">
        <v>200</v>
      </c>
      <c r="H39" s="40">
        <f>DetalhesDoOrçamento[[#This Row],[Custo previsto]]-DetalhesDoOrçamento[[#This Row],[Custo Real]]</f>
        <v>0</v>
      </c>
      <c r="I39" s="40">
        <f>DetalhesDoOrçamento[[#This Row],[Custo Real]]</f>
        <v>200</v>
      </c>
    </row>
    <row r="40" spans="2:9" ht="16.5" customHeight="1" x14ac:dyDescent="0.25">
      <c r="B40" t="s">
        <v>91</v>
      </c>
      <c r="C40" t="s">
        <v>89</v>
      </c>
      <c r="D40" t="s">
        <v>63</v>
      </c>
      <c r="E40" t="s">
        <v>57</v>
      </c>
      <c r="F40" s="40">
        <v>300</v>
      </c>
      <c r="G40" s="40">
        <v>200</v>
      </c>
      <c r="H40" s="40">
        <f>DetalhesDoOrçamento[[#This Row],[Custo previsto]]-DetalhesDoOrçamento[[#This Row],[Custo Real]]</f>
        <v>100</v>
      </c>
      <c r="I40" s="40">
        <f>DetalhesDoOrçamento[[#This Row],[Custo Real]]</f>
        <v>200</v>
      </c>
    </row>
    <row r="41" spans="2:9" ht="16.5" customHeight="1" x14ac:dyDescent="0.25">
      <c r="B41" t="s">
        <v>92</v>
      </c>
      <c r="C41" t="s">
        <v>89</v>
      </c>
      <c r="D41" t="s">
        <v>63</v>
      </c>
      <c r="E41" t="s">
        <v>57</v>
      </c>
      <c r="F41" s="40">
        <v>150</v>
      </c>
      <c r="G41" s="40">
        <v>140</v>
      </c>
      <c r="H41" s="40">
        <f>DetalhesDoOrçamento[[#This Row],[Custo previsto]]-DetalhesDoOrçamento[[#This Row],[Custo Real]]</f>
        <v>10</v>
      </c>
      <c r="I41" s="40">
        <f>DetalhesDoOrçamento[[#This Row],[Custo Real]]</f>
        <v>140</v>
      </c>
    </row>
    <row r="42" spans="2:9" ht="16.5" customHeight="1" x14ac:dyDescent="0.25">
      <c r="B42" t="s">
        <v>93</v>
      </c>
      <c r="C42" t="s">
        <v>89</v>
      </c>
      <c r="D42" t="s">
        <v>63</v>
      </c>
      <c r="E42" t="s">
        <v>57</v>
      </c>
      <c r="F42" s="40">
        <v>100</v>
      </c>
      <c r="G42" s="40">
        <v>400</v>
      </c>
      <c r="H42" s="40">
        <f>DetalhesDoOrçamento[[#This Row],[Custo previsto]]-DetalhesDoOrçamento[[#This Row],[Custo Real]]</f>
        <v>-300</v>
      </c>
      <c r="I42" s="40">
        <f>DetalhesDoOrçamento[[#This Row],[Custo Real]]</f>
        <v>400</v>
      </c>
    </row>
    <row r="43" spans="2:9" ht="16.5" customHeight="1" x14ac:dyDescent="0.25">
      <c r="B43" t="s">
        <v>25</v>
      </c>
      <c r="C43" t="s">
        <v>94</v>
      </c>
      <c r="D43" t="s">
        <v>52</v>
      </c>
      <c r="E43" t="s">
        <v>57</v>
      </c>
      <c r="F43" s="40">
        <v>50</v>
      </c>
      <c r="G43" s="40">
        <v>150</v>
      </c>
      <c r="H43" s="40">
        <f>DetalhesDoOrçamento[[#This Row],[Custo previsto]]-DetalhesDoOrçamento[[#This Row],[Custo Real]]</f>
        <v>-100</v>
      </c>
      <c r="I43" s="40">
        <f>DetalhesDoOrçamento[[#This Row],[Custo Real]]</f>
        <v>150</v>
      </c>
    </row>
    <row r="44" spans="2:9" ht="16.5" customHeight="1" x14ac:dyDescent="0.25">
      <c r="B44" t="s">
        <v>95</v>
      </c>
      <c r="C44" t="s">
        <v>94</v>
      </c>
      <c r="D44" t="s">
        <v>63</v>
      </c>
      <c r="E44" t="s">
        <v>57</v>
      </c>
      <c r="F44" s="40">
        <v>200</v>
      </c>
      <c r="G44" s="40">
        <v>400</v>
      </c>
      <c r="H44" s="40">
        <f>DetalhesDoOrçamento[[#This Row],[Custo previsto]]-DetalhesDoOrçamento[[#This Row],[Custo Real]]</f>
        <v>-200</v>
      </c>
      <c r="I44" s="40">
        <f>DetalhesDoOrçamento[[#This Row],[Custo Real]]</f>
        <v>400</v>
      </c>
    </row>
    <row r="45" spans="2:9" ht="16.5" customHeight="1" x14ac:dyDescent="0.25">
      <c r="B45" t="s">
        <v>96</v>
      </c>
      <c r="C45" t="s">
        <v>94</v>
      </c>
      <c r="D45" t="s">
        <v>63</v>
      </c>
      <c r="E45" t="s">
        <v>57</v>
      </c>
      <c r="F45" s="40">
        <v>50</v>
      </c>
      <c r="G45" s="40">
        <v>100</v>
      </c>
      <c r="H45" s="40">
        <f>DetalhesDoOrçamento[[#This Row],[Custo previsto]]-DetalhesDoOrçamento[[#This Row],[Custo Real]]</f>
        <v>-50</v>
      </c>
      <c r="I45" s="40">
        <f>DetalhesDoOrçamento[[#This Row],[Custo Real]]</f>
        <v>100</v>
      </c>
    </row>
    <row r="46" spans="2:9" ht="16.5" customHeight="1" x14ac:dyDescent="0.25">
      <c r="B46" t="s">
        <v>97</v>
      </c>
      <c r="C46" t="s">
        <v>94</v>
      </c>
      <c r="D46" t="s">
        <v>52</v>
      </c>
      <c r="E46" t="s">
        <v>57</v>
      </c>
      <c r="F46" s="40">
        <v>150</v>
      </c>
      <c r="G46" s="40">
        <v>75</v>
      </c>
      <c r="H46" s="40">
        <f>DetalhesDoOrçamento[[#This Row],[Custo previsto]]-DetalhesDoOrçamento[[#This Row],[Custo Real]]</f>
        <v>75</v>
      </c>
      <c r="I46" s="40">
        <f>DetalhesDoOrçamento[[#This Row],[Custo Real]]</f>
        <v>75</v>
      </c>
    </row>
    <row r="47" spans="2:9" ht="16.5" customHeight="1" x14ac:dyDescent="0.25">
      <c r="B47" s="48" t="s">
        <v>40</v>
      </c>
      <c r="C47" s="49"/>
      <c r="D47" s="50"/>
      <c r="E47" s="50"/>
      <c r="F47" s="51">
        <f>SUBTOTAL(109,DetalhesDoOrçamento[Custo previsto])</f>
        <v>12664</v>
      </c>
      <c r="G47" s="51">
        <f>SUBTOTAL(109,DetalhesDoOrçamento[Custo Real])</f>
        <v>13929</v>
      </c>
      <c r="H47" s="51">
        <f>SUBTOTAL(109,DetalhesDoOrçamento[Diferença])</f>
        <v>-1265</v>
      </c>
      <c r="I47" s="52"/>
    </row>
    <row r="48" spans="2:9"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sheetData>
  <mergeCells count="2">
    <mergeCell ref="B1:G1"/>
    <mergeCell ref="H1:I1"/>
  </mergeCells>
  <conditionalFormatting sqref="H3:H46">
    <cfRule type="expression" dxfId="0" priority="17">
      <formula>H3&lt;0</formula>
    </cfRule>
  </conditionalFormatting>
  <conditionalFormatting sqref="I3:I46">
    <cfRule type="dataBar" priority="19">
      <dataBar showValue="0">
        <cfvo type="min"/>
        <cfvo type="max"/>
        <color theme="4"/>
      </dataBar>
      <extLst>
        <ext xmlns:x14="http://schemas.microsoft.com/office/spreadsheetml/2009/9/main" uri="{B025F937-C7B1-47D3-B67F-A62EFF666E3E}">
          <x14:id>{9E1D629C-C9E4-46EE-955B-95C11716F046}</x14:id>
        </ext>
      </extLst>
    </cfRule>
  </conditionalFormatting>
  <dataValidations count="1">
    <dataValidation type="list" allowBlank="1" showInputMessage="1" showErrorMessage="1" errorTitle="Data Inválida" error="Se precisar adicionar uma nova categoria à lista, você poderá adicionar outros itens de lista à coluna Pesquisa da Categoria de orçamento, na planilha chamada Listas de pesquisa." sqref="C4:E46 C3:E3" xr:uid="{00000000-0002-0000-0100-000000000000}">
      <formula1>CategoriaDeOrçamento</formula1>
    </dataValidation>
  </dataValidations>
  <hyperlinks>
    <hyperlink ref="H1:I1" location="'Relatório de orçamento mensal'!A1" tooltip="Selecione para navegar até a planilha Relatório de Orçamento Mensal." display="Monthly Budget Report" xr:uid="{E3F8C65C-F3ED-4591-8287-EA567EF294A5}"/>
  </hyperlinks>
  <pageMargins left="0.7" right="0.7" top="0.75" bottom="0.75" header="0.3" footer="0.3"/>
  <pageSetup paperSize="9" fitToHeight="0" orientation="portrait" r:id="rId1"/>
  <ignoredErrors>
    <ignoredError sqref="H4:I5 H37:I40 H42:I45" emptyCellReference="1"/>
    <ignoredError sqref="D3:E46 C3:C46" listDataValidatio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8"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H3:H46</xm:sqref>
        </x14:conditionalFormatting>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I3:I46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L15"/>
  <sheetViews>
    <sheetView showGridLines="0" workbookViewId="0">
      <selection activeCell="H4" sqref="H4"/>
    </sheetView>
  </sheetViews>
  <sheetFormatPr defaultRowHeight="13.5" x14ac:dyDescent="0.25"/>
  <cols>
    <col min="1" max="1" width="2.625" style="28" customWidth="1"/>
    <col min="2" max="2" width="26.5" customWidth="1"/>
    <col min="3" max="3" width="15.125" customWidth="1"/>
    <col min="4" max="4" width="4.625" customWidth="1"/>
    <col min="5" max="5" width="43.5" customWidth="1"/>
    <col min="6" max="6" width="2.625" customWidth="1"/>
    <col min="8" max="9" width="17.625" bestFit="1" customWidth="1"/>
    <col min="11" max="11" width="10.875" bestFit="1" customWidth="1"/>
    <col min="12" max="12" width="10" bestFit="1" customWidth="1"/>
  </cols>
  <sheetData>
    <row r="1" spans="1:12" ht="23.25" customHeight="1" x14ac:dyDescent="0.25">
      <c r="A1" s="28" t="s">
        <v>50</v>
      </c>
      <c r="B1" s="17" t="s">
        <v>45</v>
      </c>
      <c r="E1" s="17" t="s">
        <v>47</v>
      </c>
    </row>
    <row r="2" spans="1:12" ht="13.5" customHeight="1" x14ac:dyDescent="0.25">
      <c r="B2" s="56" t="s">
        <v>22</v>
      </c>
      <c r="C2" s="55" t="s">
        <v>46</v>
      </c>
      <c r="E2" s="2" t="s">
        <v>48</v>
      </c>
      <c r="H2" s="19" t="s">
        <v>22</v>
      </c>
      <c r="I2" s="55" t="s">
        <v>46</v>
      </c>
      <c r="K2" s="19" t="s">
        <v>22</v>
      </c>
      <c r="L2" s="55" t="s">
        <v>46</v>
      </c>
    </row>
    <row r="3" spans="1:12" ht="16.5" customHeight="1" x14ac:dyDescent="0.25">
      <c r="B3" s="1" t="s">
        <v>23</v>
      </c>
      <c r="C3" s="40">
        <v>3722</v>
      </c>
      <c r="E3" t="s">
        <v>24</v>
      </c>
      <c r="H3" s="1" t="s">
        <v>53</v>
      </c>
      <c r="I3" s="40">
        <v>4789</v>
      </c>
      <c r="K3" s="1" t="s">
        <v>52</v>
      </c>
      <c r="L3" s="40">
        <v>9069</v>
      </c>
    </row>
    <row r="4" spans="1:12" ht="16.5" customHeight="1" x14ac:dyDescent="0.25">
      <c r="B4" s="1" t="s">
        <v>24</v>
      </c>
      <c r="C4" s="40">
        <v>1763</v>
      </c>
      <c r="E4" t="s">
        <v>23</v>
      </c>
      <c r="H4" s="1" t="s">
        <v>57</v>
      </c>
      <c r="I4" s="40">
        <v>7640</v>
      </c>
      <c r="K4" s="1" t="s">
        <v>63</v>
      </c>
      <c r="L4" s="40">
        <v>3360</v>
      </c>
    </row>
    <row r="5" spans="1:12" ht="16.5" customHeight="1" x14ac:dyDescent="0.25">
      <c r="B5" s="1" t="s">
        <v>26</v>
      </c>
      <c r="C5" s="40">
        <v>1400</v>
      </c>
      <c r="E5" t="s">
        <v>26</v>
      </c>
      <c r="H5" s="26" t="s">
        <v>27</v>
      </c>
      <c r="I5" s="41">
        <v>12429</v>
      </c>
      <c r="K5" s="26" t="s">
        <v>27</v>
      </c>
      <c r="L5" s="41">
        <v>12429</v>
      </c>
    </row>
    <row r="6" spans="1:12" ht="16.5" customHeight="1" x14ac:dyDescent="0.25">
      <c r="B6" s="1" t="s">
        <v>72</v>
      </c>
      <c r="C6" s="40">
        <v>320</v>
      </c>
      <c r="E6" t="s">
        <v>72</v>
      </c>
    </row>
    <row r="7" spans="1:12" ht="16.5" customHeight="1" x14ac:dyDescent="0.25">
      <c r="B7" s="1" t="s">
        <v>77</v>
      </c>
      <c r="C7" s="40">
        <v>1439</v>
      </c>
      <c r="E7" t="s">
        <v>77</v>
      </c>
    </row>
    <row r="8" spans="1:12" ht="16.5" customHeight="1" x14ac:dyDescent="0.25">
      <c r="B8" s="1" t="s">
        <v>83</v>
      </c>
      <c r="C8" s="40">
        <v>1100</v>
      </c>
      <c r="E8" t="s">
        <v>83</v>
      </c>
    </row>
    <row r="9" spans="1:12" ht="16.5" customHeight="1" x14ac:dyDescent="0.25">
      <c r="B9" s="1" t="s">
        <v>86</v>
      </c>
      <c r="C9" s="40">
        <v>900</v>
      </c>
      <c r="E9" t="s">
        <v>86</v>
      </c>
    </row>
    <row r="10" spans="1:12" ht="16.5" customHeight="1" x14ac:dyDescent="0.25">
      <c r="B10" s="1" t="s">
        <v>89</v>
      </c>
      <c r="C10" s="40">
        <v>1060</v>
      </c>
      <c r="E10" t="s">
        <v>89</v>
      </c>
    </row>
    <row r="11" spans="1:12" ht="16.5" customHeight="1" x14ac:dyDescent="0.25">
      <c r="B11" s="1" t="s">
        <v>94</v>
      </c>
      <c r="C11" s="40">
        <v>725</v>
      </c>
      <c r="E11" t="s">
        <v>94</v>
      </c>
    </row>
    <row r="12" spans="1:12" ht="16.5" customHeight="1" x14ac:dyDescent="0.25">
      <c r="B12" s="26" t="s">
        <v>27</v>
      </c>
      <c r="C12" s="41">
        <v>12429</v>
      </c>
    </row>
    <row r="13" spans="1:12" ht="16.5" customHeight="1" x14ac:dyDescent="0.25"/>
    <row r="14" spans="1:12" ht="16.5" customHeight="1" x14ac:dyDescent="0.25"/>
    <row r="15" spans="1:12" ht="16.5" customHeight="1" x14ac:dyDescent="0.25"/>
  </sheetData>
  <pageMargins left="0.7" right="0.7" top="0.75" bottom="0.75" header="0.3" footer="0.3"/>
  <pageSetup paperSize="9" orientation="portrait" r:id="rId4"/>
  <tableParts count="1">
    <tablePart r:id="rId5"/>
  </tableParts>
</worksheet>
</file>

<file path=docProps/app.xml><?xml version="1.0" encoding="utf-8"?>
<Properties xmlns="http://schemas.openxmlformats.org/officeDocument/2006/extended-properties" xmlns:vt="http://schemas.openxmlformats.org/officeDocument/2006/docPropsVTypes">
  <Template>TM16410230</Template>
  <TotalTime>0</TotalTime>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Relatório de orçamento mensal</vt:lpstr>
      <vt:lpstr>Despesas mensais</vt:lpstr>
      <vt:lpstr>Dados adicionais</vt:lpstr>
      <vt:lpstr>CategoriaDeOrçamento</vt:lpstr>
      <vt:lpstr>'Despesas mensais'!Titulos_de_impressao</vt:lpstr>
      <vt:lpstr>'Relatório de orçamento mensal'!Titulos_de_impressao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Ariel Neiss</dc:creator>
  <cp:lastModifiedBy>Ariel Neiss</cp:lastModifiedBy>
  <dcterms:created xsi:type="dcterms:W3CDTF">2018-05-30T11:27:41Z</dcterms:created>
  <dcterms:modified xsi:type="dcterms:W3CDTF">2025-06-20T17:54:07Z</dcterms:modified>
  <cp:version/>
</cp:coreProperties>
</file>